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01072012-30062013" sheetId="1" r:id="rId1"/>
  </sheets>
  <definedNames/>
  <calcPr fullCalcOnLoad="1"/>
</workbook>
</file>

<file path=xl/sharedStrings.xml><?xml version="1.0" encoding="utf-8"?>
<sst xmlns="http://schemas.openxmlformats.org/spreadsheetml/2006/main" count="232" uniqueCount="61">
  <si>
    <t>№ п/п</t>
  </si>
  <si>
    <t>Адрес</t>
  </si>
  <si>
    <t>Количество квартир в доме</t>
  </si>
  <si>
    <t>Месячный сбор, руб.</t>
  </si>
  <si>
    <t>Количество домов</t>
  </si>
  <si>
    <t>Содержание инженерных сетей</t>
  </si>
  <si>
    <t>Проведение ТО и устранение незначительных неисправностей в системах вентиляции, дымоудаления, электротехнических устройств</t>
  </si>
  <si>
    <t>Проверка заземления оболочки электрокабеля, замеры сопротивления изоляции проводов</t>
  </si>
  <si>
    <t>Аварийное обслуживание</t>
  </si>
  <si>
    <t>Дератизация</t>
  </si>
  <si>
    <t>Дезинсекция</t>
  </si>
  <si>
    <t>Обслуживание ВДГО</t>
  </si>
  <si>
    <t>Расходы по управлению</t>
  </si>
  <si>
    <t>в тч</t>
  </si>
  <si>
    <t>Итого</t>
  </si>
  <si>
    <t>Ремонт, регулировка, промывка, испытание систем центрального отопления</t>
  </si>
  <si>
    <t>Расконсервация систем центрального отопления</t>
  </si>
  <si>
    <t>Утепление бойлеров</t>
  </si>
  <si>
    <t>Утепление и прочистка дымовентиляционных каналов</t>
  </si>
  <si>
    <t>Проверка состояния и ремонт продухов в цоколях зданий</t>
  </si>
  <si>
    <t>Ремонт и укрепление входных дверей</t>
  </si>
  <si>
    <t>Водоснабжение</t>
  </si>
  <si>
    <t>Теплоснабжение</t>
  </si>
  <si>
    <t>Канализация</t>
  </si>
  <si>
    <t>Энергоснабжение</t>
  </si>
  <si>
    <t>ВСЕГО</t>
  </si>
  <si>
    <t>х</t>
  </si>
  <si>
    <t>в том числе:</t>
  </si>
  <si>
    <t>п.Некрасовское</t>
  </si>
  <si>
    <t>2-я Некрасовская</t>
  </si>
  <si>
    <t>Большесольская</t>
  </si>
  <si>
    <t>1А</t>
  </si>
  <si>
    <t>Космонавтов</t>
  </si>
  <si>
    <t>8А</t>
  </si>
  <si>
    <t>Матросова</t>
  </si>
  <si>
    <t>Мира</t>
  </si>
  <si>
    <t>Первомайская</t>
  </si>
  <si>
    <t>2А</t>
  </si>
  <si>
    <t>3А</t>
  </si>
  <si>
    <t>4А</t>
  </si>
  <si>
    <t>Строителей</t>
  </si>
  <si>
    <t>п.Строитель</t>
  </si>
  <si>
    <t>с.Левашово</t>
  </si>
  <si>
    <t>Молодежная</t>
  </si>
  <si>
    <t>Кооперативная</t>
  </si>
  <si>
    <t>2-я Набережная</t>
  </si>
  <si>
    <t>Комсомольская</t>
  </si>
  <si>
    <t>Труда</t>
  </si>
  <si>
    <t>Советская</t>
  </si>
  <si>
    <t>Парковая</t>
  </si>
  <si>
    <t>п.Приволжский</t>
  </si>
  <si>
    <t>п-т Левашово</t>
  </si>
  <si>
    <t>Энергетиков</t>
  </si>
  <si>
    <r>
      <t>Общая площадь жилых помещений, м</t>
    </r>
    <r>
      <rPr>
        <vertAlign val="superscript"/>
        <sz val="10"/>
        <rFont val="Times New Roman"/>
        <family val="1"/>
      </rPr>
      <t>2</t>
    </r>
  </si>
  <si>
    <r>
      <t>Тариф, руб./м</t>
    </r>
    <r>
      <rPr>
        <vertAlign val="superscript"/>
        <sz val="10"/>
        <rFont val="Times New Roman"/>
        <family val="1"/>
      </rPr>
      <t>2</t>
    </r>
  </si>
  <si>
    <t>S жилых помещений</t>
  </si>
  <si>
    <t>Прочие работы</t>
  </si>
  <si>
    <t>90а</t>
  </si>
  <si>
    <t>93а</t>
  </si>
  <si>
    <t>100а</t>
  </si>
  <si>
    <t>Стоимость услуг МУП "РКЦ ЖКУ" в расчете на 1 кв. м
за период с 01.07.2012г. по 30.06.2013г.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</si>
</sst>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3" fillId="0" borderId="0" xfId="52">
      <alignment/>
      <protection/>
    </xf>
    <xf numFmtId="0" fontId="20" fillId="0" borderId="0" xfId="52" applyFont="1" applyFill="1" applyBorder="1" applyAlignment="1">
      <alignment horizontal="center" vertical="center" textRotation="90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textRotation="90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vertical="top" wrapText="1"/>
      <protection/>
    </xf>
    <xf numFmtId="0" fontId="20" fillId="0" borderId="11" xfId="52" applyFont="1" applyFill="1" applyBorder="1" applyAlignment="1">
      <alignment vertical="top" wrapText="1"/>
      <protection/>
    </xf>
    <xf numFmtId="0" fontId="22" fillId="0" borderId="13" xfId="52" applyFont="1" applyFill="1" applyBorder="1" applyAlignment="1">
      <alignment horizontal="center" vertical="center" wrapText="1"/>
      <protection/>
    </xf>
    <xf numFmtId="2" fontId="22" fillId="0" borderId="14" xfId="52" applyNumberFormat="1" applyFont="1" applyFill="1" applyBorder="1" applyAlignment="1">
      <alignment horizontal="right" vertical="center" wrapText="1"/>
      <protection/>
    </xf>
    <xf numFmtId="2" fontId="22" fillId="0" borderId="15" xfId="52" applyNumberFormat="1" applyFont="1" applyFill="1" applyBorder="1" applyAlignment="1">
      <alignment horizontal="right" vertical="center" wrapText="1"/>
      <protection/>
    </xf>
    <xf numFmtId="2" fontId="22" fillId="0" borderId="16" xfId="52" applyNumberFormat="1" applyFont="1" applyFill="1" applyBorder="1" applyAlignment="1">
      <alignment horizontal="right" vertical="center" wrapText="1"/>
      <protection/>
    </xf>
    <xf numFmtId="2" fontId="22" fillId="0" borderId="17" xfId="52" applyNumberFormat="1" applyFont="1" applyFill="1" applyBorder="1" applyAlignment="1">
      <alignment horizontal="right" vertical="center" wrapText="1"/>
      <protection/>
    </xf>
    <xf numFmtId="2" fontId="22" fillId="0" borderId="18" xfId="52" applyNumberFormat="1" applyFont="1" applyFill="1" applyBorder="1" applyAlignment="1">
      <alignment horizontal="right" vertical="center" wrapText="1"/>
      <protection/>
    </xf>
    <xf numFmtId="2" fontId="22" fillId="0" borderId="19" xfId="52" applyNumberFormat="1" applyFont="1" applyFill="1" applyBorder="1" applyAlignment="1">
      <alignment horizontal="right" vertical="center" wrapText="1"/>
      <protection/>
    </xf>
    <xf numFmtId="0" fontId="20" fillId="0" borderId="11" xfId="52" applyFont="1" applyFill="1" applyBorder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14" xfId="52" applyFont="1" applyFill="1" applyBorder="1" applyAlignment="1">
      <alignment vertical="center"/>
      <protection/>
    </xf>
    <xf numFmtId="0" fontId="20" fillId="0" borderId="20" xfId="52" applyFont="1" applyFill="1" applyBorder="1" applyAlignment="1">
      <alignment vertical="center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2" fontId="22" fillId="0" borderId="22" xfId="52" applyNumberFormat="1" applyFont="1" applyFill="1" applyBorder="1" applyAlignment="1">
      <alignment horizontal="right" vertical="center" wrapText="1"/>
      <protection/>
    </xf>
    <xf numFmtId="2" fontId="22" fillId="0" borderId="23" xfId="52" applyNumberFormat="1" applyFont="1" applyFill="1" applyBorder="1" applyAlignment="1">
      <alignment horizontal="right" vertical="center" wrapText="1"/>
      <protection/>
    </xf>
    <xf numFmtId="0" fontId="20" fillId="0" borderId="23" xfId="52" applyFont="1" applyFill="1" applyBorder="1" applyAlignment="1">
      <alignment vertical="center"/>
      <protection/>
    </xf>
    <xf numFmtId="0" fontId="22" fillId="0" borderId="24" xfId="52" applyFont="1" applyFill="1" applyBorder="1" applyAlignment="1">
      <alignment horizontal="right" vertical="center" wrapText="1"/>
      <protection/>
    </xf>
    <xf numFmtId="0" fontId="22" fillId="0" borderId="25" xfId="52" applyFont="1" applyFill="1" applyBorder="1" applyAlignment="1">
      <alignment horizontal="left" vertical="center" wrapText="1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2" fontId="22" fillId="0" borderId="12" xfId="52" applyNumberFormat="1" applyFont="1" applyFill="1" applyBorder="1" applyAlignment="1">
      <alignment horizontal="right" vertical="center" wrapText="1"/>
      <protection/>
    </xf>
    <xf numFmtId="0" fontId="20" fillId="0" borderId="26" xfId="52" applyFont="1" applyFill="1" applyBorder="1" applyAlignment="1">
      <alignment horizontal="right" vertical="center" wrapText="1"/>
      <protection/>
    </xf>
    <xf numFmtId="0" fontId="20" fillId="0" borderId="27" xfId="52" applyFont="1" applyFill="1" applyBorder="1" applyAlignment="1">
      <alignment horizontal="left" vertical="center"/>
      <protection/>
    </xf>
    <xf numFmtId="0" fontId="20" fillId="0" borderId="28" xfId="52" applyFont="1" applyFill="1" applyBorder="1" applyAlignment="1">
      <alignment vertical="center"/>
      <protection/>
    </xf>
    <xf numFmtId="0" fontId="20" fillId="0" borderId="29" xfId="52" applyFont="1" applyFill="1" applyBorder="1" applyAlignment="1">
      <alignment horizontal="right" vertical="center"/>
      <protection/>
    </xf>
    <xf numFmtId="0" fontId="20" fillId="0" borderId="30" xfId="52" applyFont="1" applyFill="1" applyBorder="1" applyAlignment="1">
      <alignment horizontal="center" vertical="center"/>
      <protection/>
    </xf>
    <xf numFmtId="2" fontId="20" fillId="0" borderId="30" xfId="52" applyNumberFormat="1" applyFont="1" applyFill="1" applyBorder="1" applyAlignment="1">
      <alignment vertical="center"/>
      <protection/>
    </xf>
    <xf numFmtId="2" fontId="20" fillId="0" borderId="30" xfId="52" applyNumberFormat="1" applyFont="1" applyFill="1" applyBorder="1" applyAlignment="1">
      <alignment horizontal="right" vertical="center"/>
      <protection/>
    </xf>
    <xf numFmtId="2" fontId="20" fillId="0" borderId="27" xfId="52" applyNumberFormat="1" applyFont="1" applyFill="1" applyBorder="1" applyAlignment="1">
      <alignment horizontal="right" vertical="center"/>
      <protection/>
    </xf>
    <xf numFmtId="0" fontId="20" fillId="0" borderId="27" xfId="52" applyFont="1" applyFill="1" applyBorder="1" applyAlignment="1">
      <alignment vertical="center"/>
      <protection/>
    </xf>
    <xf numFmtId="0" fontId="20" fillId="0" borderId="30" xfId="52" applyFont="1" applyFill="1" applyBorder="1" applyAlignment="1">
      <alignment horizontal="right" vertical="center"/>
      <protection/>
    </xf>
    <xf numFmtId="2" fontId="20" fillId="0" borderId="0" xfId="52" applyNumberFormat="1" applyFont="1" applyFill="1" applyBorder="1" applyAlignment="1">
      <alignment vertical="center"/>
      <protection/>
    </xf>
    <xf numFmtId="2" fontId="22" fillId="0" borderId="0" xfId="52" applyNumberFormat="1" applyFont="1" applyFill="1" applyBorder="1" applyAlignment="1">
      <alignment vertical="center"/>
      <protection/>
    </xf>
    <xf numFmtId="0" fontId="20" fillId="0" borderId="31" xfId="52" applyFont="1" applyFill="1" applyBorder="1" applyAlignment="1">
      <alignment horizontal="left" vertical="center"/>
      <protection/>
    </xf>
    <xf numFmtId="2" fontId="20" fillId="0" borderId="32" xfId="52" applyNumberFormat="1" applyFont="1" applyFill="1" applyBorder="1" applyAlignment="1">
      <alignment vertical="center"/>
      <protection/>
    </xf>
    <xf numFmtId="0" fontId="22" fillId="0" borderId="26" xfId="52" applyFont="1" applyFill="1" applyBorder="1" applyAlignment="1">
      <alignment horizontal="right" vertical="center" wrapText="1"/>
      <protection/>
    </xf>
    <xf numFmtId="0" fontId="22" fillId="0" borderId="31" xfId="52" applyFont="1" applyFill="1" applyBorder="1" applyAlignment="1">
      <alignment horizontal="left" vertical="center"/>
      <protection/>
    </xf>
    <xf numFmtId="0" fontId="22" fillId="0" borderId="28" xfId="52" applyFont="1" applyFill="1" applyBorder="1" applyAlignment="1">
      <alignment vertical="center"/>
      <protection/>
    </xf>
    <xf numFmtId="0" fontId="22" fillId="0" borderId="29" xfId="52" applyFont="1" applyFill="1" applyBorder="1" applyAlignment="1">
      <alignment horizontal="right" vertical="center"/>
      <protection/>
    </xf>
    <xf numFmtId="2" fontId="22" fillId="0" borderId="30" xfId="52" applyNumberFormat="1" applyFont="1" applyFill="1" applyBorder="1" applyAlignment="1">
      <alignment horizontal="right" vertical="center"/>
      <protection/>
    </xf>
    <xf numFmtId="2" fontId="22" fillId="0" borderId="11" xfId="52" applyNumberFormat="1" applyFont="1" applyFill="1" applyBorder="1" applyAlignment="1">
      <alignment horizontal="right" vertical="center"/>
      <protection/>
    </xf>
    <xf numFmtId="0" fontId="20" fillId="0" borderId="0" xfId="52" applyFont="1" applyFill="1" applyBorder="1" applyAlignment="1">
      <alignment horizontal="left" vertical="center" wrapText="1"/>
      <protection/>
    </xf>
    <xf numFmtId="2" fontId="20" fillId="0" borderId="11" xfId="52" applyNumberFormat="1" applyFont="1" applyFill="1" applyBorder="1" applyAlignment="1">
      <alignment horizontal="right" vertical="center" wrapText="1"/>
      <protection/>
    </xf>
    <xf numFmtId="2" fontId="20" fillId="0" borderId="12" xfId="52" applyNumberFormat="1" applyFont="1" applyFill="1" applyBorder="1" applyAlignment="1">
      <alignment horizontal="right" vertical="center" wrapText="1"/>
      <protection/>
    </xf>
    <xf numFmtId="2" fontId="20" fillId="0" borderId="27" xfId="52" applyNumberFormat="1" applyFont="1" applyFill="1" applyBorder="1" applyAlignment="1">
      <alignment vertical="center"/>
      <protection/>
    </xf>
    <xf numFmtId="0" fontId="20" fillId="0" borderId="27" xfId="52" applyFont="1" applyFill="1" applyBorder="1" applyAlignment="1">
      <alignment horizontal="center" vertical="center"/>
      <protection/>
    </xf>
    <xf numFmtId="0" fontId="20" fillId="0" borderId="33" xfId="52" applyFont="1" applyFill="1" applyBorder="1" applyAlignment="1">
      <alignment vertical="center"/>
      <protection/>
    </xf>
    <xf numFmtId="0" fontId="22" fillId="0" borderId="33" xfId="52" applyFont="1" applyFill="1" applyBorder="1" applyAlignment="1">
      <alignment vertical="center"/>
      <protection/>
    </xf>
    <xf numFmtId="2" fontId="22" fillId="0" borderId="27" xfId="52" applyNumberFormat="1" applyFont="1" applyFill="1" applyBorder="1" applyAlignment="1">
      <alignment vertical="center"/>
      <protection/>
    </xf>
    <xf numFmtId="2" fontId="22" fillId="0" borderId="30" xfId="52" applyNumberFormat="1" applyFont="1" applyFill="1" applyBorder="1" applyAlignment="1">
      <alignment vertical="center"/>
      <protection/>
    </xf>
    <xf numFmtId="0" fontId="20" fillId="0" borderId="34" xfId="52" applyFont="1" applyFill="1" applyBorder="1" applyAlignment="1">
      <alignment horizontal="right" vertical="center"/>
      <protection/>
    </xf>
    <xf numFmtId="0" fontId="20" fillId="0" borderId="35" xfId="52" applyFont="1" applyFill="1" applyBorder="1" applyAlignment="1">
      <alignment vertical="center"/>
      <protection/>
    </xf>
    <xf numFmtId="0" fontId="20" fillId="0" borderId="33" xfId="52" applyFont="1" applyFill="1" applyBorder="1" applyAlignment="1">
      <alignment horizontal="left" vertical="center"/>
      <protection/>
    </xf>
    <xf numFmtId="2" fontId="22" fillId="0" borderId="27" xfId="52" applyNumberFormat="1" applyFont="1" applyFill="1" applyBorder="1" applyAlignment="1">
      <alignment horizontal="right" vertical="center"/>
      <protection/>
    </xf>
    <xf numFmtId="2" fontId="22" fillId="0" borderId="0" xfId="52" applyNumberFormat="1" applyFont="1" applyFill="1" applyAlignment="1">
      <alignment vertical="center"/>
      <protection/>
    </xf>
    <xf numFmtId="0" fontId="20" fillId="0" borderId="0" xfId="52" applyFont="1" applyFill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2" fontId="22" fillId="0" borderId="0" xfId="52" applyNumberFormat="1" applyFont="1" applyAlignment="1">
      <alignment vertical="center"/>
      <protection/>
    </xf>
    <xf numFmtId="2" fontId="20" fillId="0" borderId="0" xfId="52" applyNumberFormat="1" applyFont="1" applyBorder="1" applyAlignment="1">
      <alignment vertical="center"/>
      <protection/>
    </xf>
    <xf numFmtId="2" fontId="22" fillId="0" borderId="0" xfId="52" applyNumberFormat="1" applyFont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0" fontId="13" fillId="0" borderId="0" xfId="52" applyAlignment="1">
      <alignment horizontal="right" vertical="center"/>
      <protection/>
    </xf>
    <xf numFmtId="0" fontId="13" fillId="0" borderId="0" xfId="52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13" fillId="0" borderId="0" xfId="52" applyBorder="1" applyAlignment="1">
      <alignment vertical="center"/>
      <protection/>
    </xf>
    <xf numFmtId="0" fontId="13" fillId="0" borderId="0" xfId="52" applyFill="1" applyBorder="1" applyAlignment="1">
      <alignment vertical="center"/>
      <protection/>
    </xf>
    <xf numFmtId="0" fontId="13" fillId="0" borderId="0" xfId="52" applyAlignment="1">
      <alignment horizontal="right"/>
      <protection/>
    </xf>
    <xf numFmtId="0" fontId="23" fillId="0" borderId="0" xfId="52" applyFont="1">
      <alignment/>
      <protection/>
    </xf>
    <xf numFmtId="0" fontId="32" fillId="0" borderId="36" xfId="52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horizontal="right" vertical="center" wrapText="1"/>
      <protection/>
    </xf>
    <xf numFmtId="0" fontId="20" fillId="0" borderId="37" xfId="0" applyFont="1" applyFill="1" applyBorder="1" applyAlignment="1">
      <alignment horizontal="center" textRotation="90" wrapText="1"/>
    </xf>
    <xf numFmtId="0" fontId="20" fillId="0" borderId="38" xfId="0" applyFont="1" applyFill="1" applyBorder="1" applyAlignment="1">
      <alignment horizontal="center" textRotation="90" wrapText="1"/>
    </xf>
    <xf numFmtId="0" fontId="20" fillId="0" borderId="37" xfId="52" applyFont="1" applyFill="1" applyBorder="1" applyAlignment="1">
      <alignment horizontal="center" textRotation="90" wrapText="1"/>
      <protection/>
    </xf>
    <xf numFmtId="0" fontId="32" fillId="0" borderId="36" xfId="52" applyFont="1" applyFill="1" applyBorder="1" applyAlignment="1">
      <alignment horizontal="left" vertical="center"/>
      <protection/>
    </xf>
    <xf numFmtId="2" fontId="20" fillId="24" borderId="11" xfId="0" applyNumberFormat="1" applyFont="1" applyFill="1" applyBorder="1" applyAlignment="1">
      <alignment vertical="center" wrapText="1"/>
    </xf>
    <xf numFmtId="2" fontId="33" fillId="24" borderId="0" xfId="0" applyNumberFormat="1" applyFont="1" applyFill="1" applyBorder="1" applyAlignment="1">
      <alignment vertical="center" wrapText="1"/>
    </xf>
    <xf numFmtId="2" fontId="20" fillId="24" borderId="11" xfId="52" applyNumberFormat="1" applyFont="1" applyFill="1" applyBorder="1" applyAlignment="1">
      <alignment vertical="center"/>
      <protection/>
    </xf>
    <xf numFmtId="2" fontId="20" fillId="24" borderId="32" xfId="52" applyNumberFormat="1" applyFont="1" applyFill="1" applyBorder="1" applyAlignment="1">
      <alignment vertical="center"/>
      <protection/>
    </xf>
    <xf numFmtId="2" fontId="20" fillId="24" borderId="32" xfId="0" applyNumberFormat="1" applyFont="1" applyFill="1" applyBorder="1" applyAlignment="1">
      <alignment vertical="center" wrapText="1"/>
    </xf>
    <xf numFmtId="2" fontId="25" fillId="24" borderId="0" xfId="0" applyNumberFormat="1" applyFont="1" applyFill="1" applyBorder="1" applyAlignment="1">
      <alignment vertical="center" wrapText="1"/>
    </xf>
    <xf numFmtId="2" fontId="26" fillId="24" borderId="0" xfId="0" applyNumberFormat="1" applyFont="1" applyFill="1" applyBorder="1" applyAlignment="1">
      <alignment vertical="center" wrapText="1"/>
    </xf>
    <xf numFmtId="2" fontId="27" fillId="24" borderId="0" xfId="0" applyNumberFormat="1" applyFont="1" applyFill="1" applyBorder="1" applyAlignment="1">
      <alignment vertical="center" wrapText="1"/>
    </xf>
    <xf numFmtId="2" fontId="22" fillId="0" borderId="12" xfId="52" applyNumberFormat="1" applyFont="1" applyFill="1" applyBorder="1" applyAlignment="1">
      <alignment horizontal="right" vertical="center"/>
      <protection/>
    </xf>
    <xf numFmtId="2" fontId="20" fillId="24" borderId="39" xfId="0" applyNumberFormat="1" applyFont="1" applyFill="1" applyBorder="1" applyAlignment="1">
      <alignment horizontal="right" vertical="center" wrapText="1"/>
    </xf>
    <xf numFmtId="2" fontId="14" fillId="24" borderId="11" xfId="52" applyNumberFormat="1" applyFont="1" applyFill="1" applyBorder="1">
      <alignment/>
      <protection/>
    </xf>
    <xf numFmtId="2" fontId="14" fillId="24" borderId="32" xfId="52" applyNumberFormat="1" applyFont="1" applyFill="1" applyBorder="1">
      <alignment/>
      <protection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4" borderId="29" xfId="52" applyFont="1" applyFill="1" applyBorder="1" applyAlignment="1">
      <alignment horizontal="right" vertical="center"/>
      <protection/>
    </xf>
    <xf numFmtId="0" fontId="20" fillId="24" borderId="30" xfId="52" applyFont="1" applyFill="1" applyBorder="1" applyAlignment="1">
      <alignment horizontal="center" vertical="center"/>
      <protection/>
    </xf>
    <xf numFmtId="2" fontId="20" fillId="24" borderId="30" xfId="52" applyNumberFormat="1" applyFont="1" applyFill="1" applyBorder="1" applyAlignment="1">
      <alignment vertical="center"/>
      <protection/>
    </xf>
    <xf numFmtId="2" fontId="20" fillId="24" borderId="27" xfId="52" applyNumberFormat="1" applyFont="1" applyFill="1" applyBorder="1" applyAlignment="1">
      <alignment vertical="center"/>
      <protection/>
    </xf>
    <xf numFmtId="0" fontId="20" fillId="24" borderId="27" xfId="52" applyFont="1" applyFill="1" applyBorder="1" applyAlignment="1">
      <alignment vertical="center"/>
      <protection/>
    </xf>
    <xf numFmtId="2" fontId="22" fillId="24" borderId="27" xfId="52" applyNumberFormat="1" applyFont="1" applyFill="1" applyBorder="1" applyAlignment="1">
      <alignment horizontal="right" vertical="center"/>
      <protection/>
    </xf>
    <xf numFmtId="2" fontId="20" fillId="24" borderId="30" xfId="52" applyNumberFormat="1" applyFont="1" applyFill="1" applyBorder="1" applyAlignment="1">
      <alignment horizontal="right" vertical="center"/>
      <protection/>
    </xf>
    <xf numFmtId="2" fontId="20" fillId="24" borderId="27" xfId="52" applyNumberFormat="1" applyFont="1" applyFill="1" applyBorder="1" applyAlignment="1">
      <alignment horizontal="right" vertical="center"/>
      <protection/>
    </xf>
    <xf numFmtId="0" fontId="20" fillId="24" borderId="29" xfId="52" applyFont="1" applyFill="1" applyBorder="1" applyAlignment="1">
      <alignment vertical="center"/>
      <protection/>
    </xf>
    <xf numFmtId="2" fontId="22" fillId="24" borderId="30" xfId="52" applyNumberFormat="1" applyFont="1" applyFill="1" applyBorder="1" applyAlignment="1">
      <alignment horizontal="right" vertical="center"/>
      <protection/>
    </xf>
    <xf numFmtId="2" fontId="22" fillId="24" borderId="30" xfId="52" applyNumberFormat="1" applyFont="1" applyFill="1" applyBorder="1" applyAlignment="1">
      <alignment vertical="center"/>
      <protection/>
    </xf>
    <xf numFmtId="2" fontId="22" fillId="24" borderId="27" xfId="52" applyNumberFormat="1" applyFont="1" applyFill="1" applyBorder="1" applyAlignment="1">
      <alignment vertical="center"/>
      <protection/>
    </xf>
    <xf numFmtId="0" fontId="20" fillId="24" borderId="27" xfId="52" applyFont="1" applyFill="1" applyBorder="1" applyAlignment="1">
      <alignment horizontal="center" vertical="center"/>
      <protection/>
    </xf>
    <xf numFmtId="0" fontId="20" fillId="24" borderId="33" xfId="52" applyFont="1" applyFill="1" applyBorder="1" applyAlignment="1">
      <alignment horizontal="right" vertical="center"/>
      <protection/>
    </xf>
    <xf numFmtId="2" fontId="22" fillId="24" borderId="33" xfId="52" applyNumberFormat="1" applyFont="1" applyFill="1" applyBorder="1" applyAlignment="1">
      <alignment vertical="center"/>
      <protection/>
    </xf>
    <xf numFmtId="0" fontId="32" fillId="24" borderId="40" xfId="52" applyFont="1" applyFill="1" applyBorder="1" applyAlignment="1">
      <alignment vertical="center"/>
      <protection/>
    </xf>
    <xf numFmtId="0" fontId="20" fillId="24" borderId="30" xfId="52" applyFont="1" applyFill="1" applyBorder="1" applyAlignment="1">
      <alignment vertical="center"/>
      <protection/>
    </xf>
    <xf numFmtId="0" fontId="20" fillId="24" borderId="28" xfId="52" applyFont="1" applyFill="1" applyBorder="1" applyAlignment="1">
      <alignment vertical="center"/>
      <protection/>
    </xf>
    <xf numFmtId="0" fontId="20" fillId="0" borderId="30" xfId="52" applyFont="1" applyFill="1" applyBorder="1" applyAlignment="1">
      <alignment vertical="center"/>
      <protection/>
    </xf>
    <xf numFmtId="2" fontId="22" fillId="0" borderId="32" xfId="0" applyNumberFormat="1" applyFont="1" applyFill="1" applyBorder="1" applyAlignment="1">
      <alignment vertical="center" wrapText="1"/>
    </xf>
    <xf numFmtId="2" fontId="32" fillId="0" borderId="32" xfId="0" applyNumberFormat="1" applyFont="1" applyFill="1" applyBorder="1" applyAlignment="1">
      <alignment vertical="center" wrapText="1"/>
    </xf>
    <xf numFmtId="2" fontId="20" fillId="0" borderId="32" xfId="0" applyNumberFormat="1" applyFont="1" applyFill="1" applyBorder="1" applyAlignment="1">
      <alignment vertical="center" wrapText="1"/>
    </xf>
    <xf numFmtId="2" fontId="34" fillId="0" borderId="32" xfId="0" applyNumberFormat="1" applyFont="1" applyFill="1" applyBorder="1" applyAlignment="1">
      <alignment vertical="center" wrapText="1"/>
    </xf>
    <xf numFmtId="2" fontId="22" fillId="0" borderId="32" xfId="52" applyNumberFormat="1" applyFont="1" applyFill="1" applyBorder="1" applyAlignment="1">
      <alignment vertical="center"/>
      <protection/>
    </xf>
    <xf numFmtId="2" fontId="34" fillId="0" borderId="32" xfId="52" applyNumberFormat="1" applyFont="1" applyFill="1" applyBorder="1" applyAlignment="1">
      <alignment vertical="center"/>
      <protection/>
    </xf>
    <xf numFmtId="0" fontId="29" fillId="0" borderId="41" xfId="52" applyFont="1" applyFill="1" applyBorder="1" applyAlignment="1">
      <alignment vertical="center" wrapText="1"/>
      <protection/>
    </xf>
    <xf numFmtId="2" fontId="34" fillId="24" borderId="32" xfId="52" applyNumberFormat="1" applyFont="1" applyFill="1" applyBorder="1" applyAlignment="1">
      <alignment vertical="center"/>
      <protection/>
    </xf>
    <xf numFmtId="2" fontId="22" fillId="24" borderId="32" xfId="52" applyNumberFormat="1" applyFont="1" applyFill="1" applyBorder="1" applyAlignment="1">
      <alignment vertical="center"/>
      <protection/>
    </xf>
    <xf numFmtId="2" fontId="20" fillId="24" borderId="12" xfId="0" applyNumberFormat="1" applyFont="1" applyFill="1" applyBorder="1" applyAlignment="1">
      <alignment vertical="center" wrapText="1"/>
    </xf>
    <xf numFmtId="2" fontId="20" fillId="24" borderId="31" xfId="0" applyNumberFormat="1" applyFont="1" applyFill="1" applyBorder="1" applyAlignment="1">
      <alignment vertical="center" wrapText="1"/>
    </xf>
    <xf numFmtId="2" fontId="20" fillId="24" borderId="12" xfId="52" applyNumberFormat="1" applyFont="1" applyFill="1" applyBorder="1" applyAlignment="1">
      <alignment horizontal="right" vertical="center"/>
      <protection/>
    </xf>
    <xf numFmtId="2" fontId="20" fillId="24" borderId="31" xfId="52" applyNumberFormat="1" applyFont="1" applyFill="1" applyBorder="1" applyAlignment="1">
      <alignment horizontal="right" vertical="center"/>
      <protection/>
    </xf>
    <xf numFmtId="2" fontId="22" fillId="0" borderId="11" xfId="52" applyNumberFormat="1" applyFont="1" applyFill="1" applyBorder="1" applyAlignment="1">
      <alignment horizontal="right" vertical="center" wrapText="1"/>
      <protection/>
    </xf>
    <xf numFmtId="2" fontId="20" fillId="0" borderId="39" xfId="0" applyNumberFormat="1" applyFont="1" applyBorder="1" applyAlignment="1">
      <alignment horizontal="right" vertical="center" wrapText="1"/>
    </xf>
    <xf numFmtId="2" fontId="20" fillId="0" borderId="11" xfId="0" applyNumberFormat="1" applyFont="1" applyBorder="1" applyAlignment="1">
      <alignment horizontal="right" vertical="center" wrapText="1"/>
    </xf>
    <xf numFmtId="2" fontId="20" fillId="25" borderId="30" xfId="0" applyNumberFormat="1" applyFont="1" applyFill="1" applyBorder="1" applyAlignment="1">
      <alignment horizontal="right" vertical="center" wrapText="1"/>
    </xf>
    <xf numFmtId="0" fontId="31" fillId="0" borderId="41" xfId="52" applyFont="1" applyFill="1" applyBorder="1" applyAlignment="1">
      <alignment horizontal="center" vertical="center" wrapText="1"/>
      <protection/>
    </xf>
    <xf numFmtId="0" fontId="20" fillId="0" borderId="42" xfId="52" applyFont="1" applyFill="1" applyBorder="1" applyAlignment="1">
      <alignment horizontal="center" vertical="top" wrapText="1"/>
      <protection/>
    </xf>
    <xf numFmtId="0" fontId="20" fillId="0" borderId="43" xfId="52" applyFont="1" applyFill="1" applyBorder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20" fillId="0" borderId="10" xfId="52" applyFont="1" applyFill="1" applyBorder="1" applyAlignment="1">
      <alignment horizontal="center" vertical="top" wrapText="1"/>
      <protection/>
    </xf>
    <xf numFmtId="0" fontId="20" fillId="0" borderId="41" xfId="52" applyFont="1" applyFill="1" applyBorder="1" applyAlignment="1">
      <alignment horizontal="center" vertical="top" wrapText="1"/>
      <protection/>
    </xf>
    <xf numFmtId="0" fontId="20" fillId="0" borderId="44" xfId="52" applyFont="1" applyFill="1" applyBorder="1" applyAlignment="1">
      <alignment horizontal="center" vertical="top" wrapText="1"/>
      <protection/>
    </xf>
    <xf numFmtId="0" fontId="20" fillId="0" borderId="11" xfId="52" applyFont="1" applyFill="1" applyBorder="1" applyAlignment="1">
      <alignment horizontal="center" vertical="center" textRotation="90" wrapText="1"/>
      <protection/>
    </xf>
    <xf numFmtId="0" fontId="20" fillId="0" borderId="23" xfId="52" applyFont="1" applyFill="1" applyBorder="1" applyAlignment="1">
      <alignment horizontal="center" vertical="center" textRotation="90" wrapText="1"/>
      <protection/>
    </xf>
    <xf numFmtId="0" fontId="20" fillId="0" borderId="11" xfId="0" applyFont="1" applyFill="1" applyBorder="1" applyAlignment="1">
      <alignment horizontal="center" textRotation="90" wrapText="1"/>
    </xf>
    <xf numFmtId="0" fontId="20" fillId="0" borderId="23" xfId="0" applyFont="1" applyFill="1" applyBorder="1" applyAlignment="1">
      <alignment horizontal="center" textRotation="90" wrapText="1"/>
    </xf>
    <xf numFmtId="0" fontId="20" fillId="0" borderId="0" xfId="0" applyFont="1" applyFill="1" applyBorder="1" applyAlignment="1">
      <alignment horizontal="center" textRotation="90" wrapText="1"/>
    </xf>
    <xf numFmtId="0" fontId="20" fillId="0" borderId="41" xfId="0" applyFont="1" applyFill="1" applyBorder="1" applyAlignment="1">
      <alignment horizontal="center" textRotation="90" wrapText="1"/>
    </xf>
    <xf numFmtId="0" fontId="20" fillId="0" borderId="45" xfId="0" applyFont="1" applyFill="1" applyBorder="1" applyAlignment="1">
      <alignment horizontal="center" textRotation="90" wrapText="1"/>
    </xf>
    <xf numFmtId="0" fontId="20" fillId="0" borderId="46" xfId="0" applyFont="1" applyFill="1" applyBorder="1" applyAlignment="1">
      <alignment horizontal="center" textRotation="90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47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textRotation="90" wrapText="1"/>
    </xf>
    <xf numFmtId="0" fontId="20" fillId="0" borderId="22" xfId="0" applyFont="1" applyFill="1" applyBorder="1" applyAlignment="1">
      <alignment horizontal="center" textRotation="90" wrapText="1"/>
    </xf>
    <xf numFmtId="0" fontId="22" fillId="0" borderId="17" xfId="52" applyFont="1" applyFill="1" applyBorder="1" applyAlignment="1">
      <alignment horizontal="left" vertical="center" wrapText="1"/>
      <protection/>
    </xf>
    <xf numFmtId="0" fontId="22" fillId="0" borderId="18" xfId="52" applyFont="1" applyFill="1" applyBorder="1" applyAlignment="1">
      <alignment horizontal="left" vertical="center" wrapText="1"/>
      <protection/>
    </xf>
    <xf numFmtId="0" fontId="22" fillId="0" borderId="19" xfId="52" applyFont="1" applyFill="1" applyBorder="1" applyAlignment="1">
      <alignment horizontal="left" vertical="center" wrapText="1"/>
      <protection/>
    </xf>
    <xf numFmtId="0" fontId="22" fillId="0" borderId="22" xfId="52" applyFont="1" applyFill="1" applyBorder="1" applyAlignment="1">
      <alignment horizontal="left" vertical="center" wrapText="1"/>
      <protection/>
    </xf>
    <xf numFmtId="0" fontId="22" fillId="0" borderId="41" xfId="52" applyFont="1" applyFill="1" applyBorder="1" applyAlignment="1">
      <alignment horizontal="left" vertical="center" wrapText="1"/>
      <protection/>
    </xf>
    <xf numFmtId="0" fontId="22" fillId="0" borderId="44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ногоквартирны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42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A2" sqref="A2:A3"/>
    </sheetView>
  </sheetViews>
  <sheetFormatPr defaultColWidth="11.421875" defaultRowHeight="12.75"/>
  <cols>
    <col min="1" max="1" width="3.8515625" style="1" customWidth="1"/>
    <col min="2" max="2" width="14.00390625" style="1" customWidth="1"/>
    <col min="3" max="3" width="18.7109375" style="1" customWidth="1"/>
    <col min="4" max="4" width="4.140625" style="1" customWidth="1"/>
    <col min="5" max="5" width="7.28125" style="1" customWidth="1"/>
    <col min="6" max="7" width="14.7109375" style="1" hidden="1" customWidth="1"/>
    <col min="8" max="8" width="0.2890625" style="1" hidden="1" customWidth="1"/>
    <col min="9" max="9" width="9.28125" style="1" customWidth="1"/>
    <col min="10" max="10" width="14.7109375" style="1" hidden="1" customWidth="1"/>
    <col min="11" max="11" width="6.28125" style="1" customWidth="1"/>
    <col min="12" max="12" width="6.140625" style="1" customWidth="1"/>
    <col min="13" max="13" width="4.28125" style="1" customWidth="1"/>
    <col min="14" max="14" width="5.140625" style="1" customWidth="1"/>
    <col min="15" max="19" width="4.28125" style="1" customWidth="1"/>
    <col min="20" max="20" width="7.421875" style="1" customWidth="1"/>
    <col min="21" max="21" width="7.7109375" style="1" customWidth="1"/>
    <col min="22" max="31" width="4.28125" style="1" customWidth="1"/>
    <col min="32" max="16384" width="11.421875" style="1" customWidth="1"/>
  </cols>
  <sheetData>
    <row r="1" spans="1:31" ht="40.5" customHeight="1" thickBot="1">
      <c r="A1" s="133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36" customHeight="1" thickTop="1">
      <c r="A2" s="134" t="s">
        <v>0</v>
      </c>
      <c r="B2" s="136" t="s">
        <v>1</v>
      </c>
      <c r="C2" s="136"/>
      <c r="D2" s="137"/>
      <c r="E2" s="140" t="s">
        <v>2</v>
      </c>
      <c r="F2" s="2"/>
      <c r="G2" s="3"/>
      <c r="H2" s="6" t="s">
        <v>53</v>
      </c>
      <c r="I2" s="137" t="s">
        <v>55</v>
      </c>
      <c r="J2" s="7" t="s">
        <v>3</v>
      </c>
      <c r="K2" s="140" t="s">
        <v>4</v>
      </c>
      <c r="L2" s="140" t="s">
        <v>54</v>
      </c>
      <c r="M2" s="148" t="s">
        <v>5</v>
      </c>
      <c r="N2" s="149"/>
      <c r="O2" s="149"/>
      <c r="P2" s="149"/>
      <c r="Q2" s="149"/>
      <c r="R2" s="149"/>
      <c r="S2" s="150"/>
      <c r="T2" s="142" t="s">
        <v>6</v>
      </c>
      <c r="U2" s="142" t="s">
        <v>7</v>
      </c>
      <c r="V2" s="148" t="s">
        <v>8</v>
      </c>
      <c r="W2" s="149"/>
      <c r="X2" s="149"/>
      <c r="Y2" s="149"/>
      <c r="Z2" s="150"/>
      <c r="AA2" s="151" t="s">
        <v>56</v>
      </c>
      <c r="AB2" s="151" t="s">
        <v>9</v>
      </c>
      <c r="AC2" s="142" t="s">
        <v>10</v>
      </c>
      <c r="AD2" s="144" t="s">
        <v>11</v>
      </c>
      <c r="AE2" s="146" t="s">
        <v>12</v>
      </c>
    </row>
    <row r="3" spans="1:31" ht="183.75" customHeight="1" thickBot="1">
      <c r="A3" s="135"/>
      <c r="B3" s="138"/>
      <c r="C3" s="138"/>
      <c r="D3" s="139"/>
      <c r="E3" s="141"/>
      <c r="F3" s="4"/>
      <c r="G3" s="5" t="s">
        <v>13</v>
      </c>
      <c r="H3" s="6"/>
      <c r="I3" s="139"/>
      <c r="J3" s="7"/>
      <c r="K3" s="141"/>
      <c r="L3" s="141"/>
      <c r="M3" s="82" t="s">
        <v>14</v>
      </c>
      <c r="N3" s="80" t="s">
        <v>15</v>
      </c>
      <c r="O3" s="81" t="s">
        <v>16</v>
      </c>
      <c r="P3" s="80" t="s">
        <v>17</v>
      </c>
      <c r="Q3" s="81" t="s">
        <v>18</v>
      </c>
      <c r="R3" s="80" t="s">
        <v>19</v>
      </c>
      <c r="S3" s="81" t="s">
        <v>20</v>
      </c>
      <c r="T3" s="143"/>
      <c r="U3" s="145"/>
      <c r="V3" s="80" t="s">
        <v>14</v>
      </c>
      <c r="W3" s="81" t="s">
        <v>21</v>
      </c>
      <c r="X3" s="80" t="s">
        <v>22</v>
      </c>
      <c r="Y3" s="81" t="s">
        <v>23</v>
      </c>
      <c r="Z3" s="80" t="s">
        <v>24</v>
      </c>
      <c r="AA3" s="152"/>
      <c r="AB3" s="152"/>
      <c r="AC3" s="143"/>
      <c r="AD3" s="145"/>
      <c r="AE3" s="147"/>
    </row>
    <row r="4" spans="1:31" ht="17.25" customHeight="1" thickTop="1">
      <c r="A4" s="8"/>
      <c r="B4" s="153" t="s">
        <v>25</v>
      </c>
      <c r="C4" s="154"/>
      <c r="D4" s="155"/>
      <c r="E4" s="9">
        <f>SUM(E6:E124)/2</f>
        <v>2267</v>
      </c>
      <c r="F4" s="10" t="e">
        <f>SUM(F6:F122)/2</f>
        <v>#REF!</v>
      </c>
      <c r="G4" s="11" t="e">
        <f>SUM(G6:G122)/2</f>
        <v>#REF!</v>
      </c>
      <c r="H4" s="12" t="e">
        <f>SUM(H6:H122)/2</f>
        <v>#REF!</v>
      </c>
      <c r="I4" s="9">
        <f>SUM(I6:I124)/2</f>
        <v>110956.70000000008</v>
      </c>
      <c r="J4" s="13" t="e">
        <f>SUM(J6:J122)/2</f>
        <v>#REF!</v>
      </c>
      <c r="K4" s="9">
        <f>SUM(K6:K124)/2</f>
        <v>99</v>
      </c>
      <c r="L4" s="14" t="s">
        <v>26</v>
      </c>
      <c r="M4" s="9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7"/>
      <c r="Z4" s="18"/>
      <c r="AA4" s="16"/>
      <c r="AB4" s="15"/>
      <c r="AC4" s="16"/>
      <c r="AD4" s="15"/>
      <c r="AE4" s="19"/>
    </row>
    <row r="5" spans="1:31" ht="16.5" customHeight="1" thickBot="1">
      <c r="A5" s="20"/>
      <c r="B5" s="156" t="s">
        <v>27</v>
      </c>
      <c r="C5" s="157"/>
      <c r="D5" s="158"/>
      <c r="E5" s="21"/>
      <c r="F5" s="21"/>
      <c r="G5" s="21"/>
      <c r="H5" s="21"/>
      <c r="I5" s="22"/>
      <c r="J5" s="23"/>
      <c r="K5" s="23"/>
      <c r="L5" s="28"/>
      <c r="M5" s="129"/>
      <c r="N5" s="15"/>
      <c r="O5" s="17"/>
      <c r="P5" s="15"/>
      <c r="Q5" s="17"/>
      <c r="R5" s="15"/>
      <c r="S5" s="17"/>
      <c r="T5" s="15"/>
      <c r="U5" s="17"/>
      <c r="V5" s="15"/>
      <c r="W5" s="17"/>
      <c r="X5" s="15"/>
      <c r="Y5" s="17"/>
      <c r="Z5" s="15"/>
      <c r="AA5" s="17"/>
      <c r="AB5" s="15"/>
      <c r="AC5" s="17"/>
      <c r="AD5" s="15"/>
      <c r="AE5" s="19"/>
    </row>
    <row r="6" spans="1:31" ht="17.25" customHeight="1" thickTop="1">
      <c r="A6" s="24"/>
      <c r="B6" s="25"/>
      <c r="C6" s="26"/>
      <c r="D6" s="27"/>
      <c r="E6" s="28">
        <f aca="true" t="shared" si="0" ref="E6:K6">E7+E8</f>
        <v>54</v>
      </c>
      <c r="F6" s="28" t="e">
        <f t="shared" si="0"/>
        <v>#REF!</v>
      </c>
      <c r="G6" s="28">
        <f t="shared" si="0"/>
        <v>0.48</v>
      </c>
      <c r="H6" s="28">
        <f t="shared" si="0"/>
        <v>3023.3</v>
      </c>
      <c r="I6" s="28">
        <f t="shared" si="0"/>
        <v>2855</v>
      </c>
      <c r="J6" s="28" t="e">
        <f t="shared" si="0"/>
        <v>#REF!</v>
      </c>
      <c r="K6" s="28">
        <f t="shared" si="0"/>
        <v>2</v>
      </c>
      <c r="L6" s="132">
        <v>13.82</v>
      </c>
      <c r="M6" s="130">
        <v>3.14</v>
      </c>
      <c r="N6" s="130">
        <v>0.36</v>
      </c>
      <c r="O6" s="130">
        <v>0.03</v>
      </c>
      <c r="P6" s="130">
        <v>0.02</v>
      </c>
      <c r="Q6" s="130">
        <v>2.69</v>
      </c>
      <c r="R6" s="130">
        <v>0.01</v>
      </c>
      <c r="S6" s="130">
        <v>0.03</v>
      </c>
      <c r="T6" s="130">
        <v>1.8</v>
      </c>
      <c r="U6" s="130">
        <v>0.28</v>
      </c>
      <c r="V6" s="130">
        <v>2.02</v>
      </c>
      <c r="W6" s="130">
        <v>0.45</v>
      </c>
      <c r="X6" s="130">
        <v>0.84</v>
      </c>
      <c r="Y6" s="130">
        <v>0.67</v>
      </c>
      <c r="Z6" s="130">
        <v>0.06</v>
      </c>
      <c r="AA6" s="130">
        <v>0</v>
      </c>
      <c r="AB6" s="130">
        <v>0.75</v>
      </c>
      <c r="AC6" s="130">
        <v>0.19</v>
      </c>
      <c r="AD6" s="93">
        <v>0.34</v>
      </c>
      <c r="AE6" s="93">
        <v>5.3</v>
      </c>
    </row>
    <row r="7" spans="1:31" ht="17.25" customHeight="1">
      <c r="A7" s="29">
        <v>1</v>
      </c>
      <c r="B7" s="30" t="s">
        <v>28</v>
      </c>
      <c r="C7" s="31" t="s">
        <v>29</v>
      </c>
      <c r="D7" s="32">
        <v>5</v>
      </c>
      <c r="E7" s="33">
        <v>27</v>
      </c>
      <c r="F7" s="34" t="e">
        <f>#REF!-G7</f>
        <v>#REF!</v>
      </c>
      <c r="G7" s="35">
        <v>0.24</v>
      </c>
      <c r="H7" s="35">
        <v>1479.8</v>
      </c>
      <c r="I7" s="36">
        <v>1479.8</v>
      </c>
      <c r="J7" s="37" t="e">
        <f>#REF!*I7</f>
        <v>#REF!</v>
      </c>
      <c r="K7" s="37">
        <v>1</v>
      </c>
      <c r="L7" s="125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17.25" customHeight="1">
      <c r="A8" s="29">
        <v>2</v>
      </c>
      <c r="B8" s="41" t="s">
        <v>28</v>
      </c>
      <c r="C8" s="31" t="s">
        <v>30</v>
      </c>
      <c r="D8" s="32">
        <v>8</v>
      </c>
      <c r="E8" s="33">
        <v>27</v>
      </c>
      <c r="F8" s="34" t="e">
        <f>#REF!-G8</f>
        <v>#REF!</v>
      </c>
      <c r="G8" s="35">
        <v>0.24</v>
      </c>
      <c r="H8" s="35">
        <v>1543.5</v>
      </c>
      <c r="I8" s="36">
        <v>1375.2</v>
      </c>
      <c r="J8" s="37" t="e">
        <f>#REF!*I8</f>
        <v>#REF!</v>
      </c>
      <c r="K8" s="37">
        <v>1</v>
      </c>
      <c r="L8" s="126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7.25" customHeight="1">
      <c r="A9" s="43"/>
      <c r="B9" s="44"/>
      <c r="C9" s="45"/>
      <c r="D9" s="46"/>
      <c r="E9" s="47">
        <f aca="true" t="shared" si="1" ref="E9:K9">SUM(E10:E55)</f>
        <v>1625</v>
      </c>
      <c r="F9" s="47" t="e">
        <f t="shared" si="1"/>
        <v>#REF!</v>
      </c>
      <c r="G9" s="47">
        <f t="shared" si="1"/>
        <v>11.040000000000008</v>
      </c>
      <c r="H9" s="47">
        <f t="shared" si="1"/>
        <v>83283.98999999999</v>
      </c>
      <c r="I9" s="47">
        <f t="shared" si="1"/>
        <v>82741.04000000001</v>
      </c>
      <c r="J9" s="48" t="e">
        <f t="shared" si="1"/>
        <v>#REF!</v>
      </c>
      <c r="K9" s="92">
        <f t="shared" si="1"/>
        <v>46</v>
      </c>
      <c r="L9" s="132">
        <v>13.71</v>
      </c>
      <c r="M9" s="131">
        <v>3.11</v>
      </c>
      <c r="N9" s="131">
        <v>0.32</v>
      </c>
      <c r="O9" s="131">
        <v>0.03</v>
      </c>
      <c r="P9" s="131">
        <v>0.02</v>
      </c>
      <c r="Q9" s="131">
        <v>2.69</v>
      </c>
      <c r="R9" s="131">
        <v>0.01</v>
      </c>
      <c r="S9" s="131">
        <v>0.03</v>
      </c>
      <c r="T9" s="131">
        <v>1.8</v>
      </c>
      <c r="U9" s="131">
        <v>0.28</v>
      </c>
      <c r="V9" s="131">
        <v>2.02</v>
      </c>
      <c r="W9" s="131">
        <v>0.45</v>
      </c>
      <c r="X9" s="131">
        <v>0.84</v>
      </c>
      <c r="Y9" s="131">
        <v>0.67</v>
      </c>
      <c r="Z9" s="131">
        <v>0.06</v>
      </c>
      <c r="AA9" s="131">
        <v>0</v>
      </c>
      <c r="AB9" s="131">
        <v>0.75</v>
      </c>
      <c r="AC9" s="131">
        <v>0.19</v>
      </c>
      <c r="AD9" s="96">
        <v>0.26</v>
      </c>
      <c r="AE9" s="96">
        <v>5.3</v>
      </c>
    </row>
    <row r="10" spans="1:31" ht="17.25" customHeight="1">
      <c r="A10" s="29">
        <v>3</v>
      </c>
      <c r="B10" s="41" t="s">
        <v>28</v>
      </c>
      <c r="C10" s="49" t="s">
        <v>30</v>
      </c>
      <c r="D10" s="79">
        <v>3</v>
      </c>
      <c r="E10" s="5">
        <v>30</v>
      </c>
      <c r="F10" s="42" t="e">
        <f>#REF!-G10</f>
        <v>#REF!</v>
      </c>
      <c r="G10" s="50">
        <v>0.24</v>
      </c>
      <c r="H10" s="50">
        <v>1841.4</v>
      </c>
      <c r="I10" s="51">
        <v>1841.4</v>
      </c>
      <c r="J10" s="37" t="e">
        <f>#REF!*I10</f>
        <v>#REF!</v>
      </c>
      <c r="K10" s="37">
        <v>1</v>
      </c>
      <c r="L10" s="125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17.25" customHeight="1">
      <c r="A11" s="29">
        <v>4</v>
      </c>
      <c r="B11" s="41" t="s">
        <v>28</v>
      </c>
      <c r="C11" s="31" t="s">
        <v>30</v>
      </c>
      <c r="D11" s="32" t="s">
        <v>31</v>
      </c>
      <c r="E11" s="33">
        <v>27</v>
      </c>
      <c r="F11" s="34" t="e">
        <f>#REF!-G11</f>
        <v>#REF!</v>
      </c>
      <c r="G11" s="34">
        <v>0.24</v>
      </c>
      <c r="H11" s="34">
        <v>1570.2</v>
      </c>
      <c r="I11" s="52">
        <v>1570.2</v>
      </c>
      <c r="J11" s="37" t="e">
        <f>#REF!*I11</f>
        <v>#REF!</v>
      </c>
      <c r="K11" s="37">
        <v>1</v>
      </c>
      <c r="L11" s="125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ht="17.25" customHeight="1">
      <c r="A12" s="29">
        <v>5</v>
      </c>
      <c r="B12" s="41" t="s">
        <v>28</v>
      </c>
      <c r="C12" s="31" t="s">
        <v>30</v>
      </c>
      <c r="D12" s="32">
        <v>9</v>
      </c>
      <c r="E12" s="33">
        <v>27</v>
      </c>
      <c r="F12" s="34" t="e">
        <f>#REF!-G12</f>
        <v>#REF!</v>
      </c>
      <c r="G12" s="34">
        <v>0.24</v>
      </c>
      <c r="H12" s="34">
        <v>1311.5</v>
      </c>
      <c r="I12" s="52">
        <v>1311.5</v>
      </c>
      <c r="J12" s="37" t="e">
        <f>#REF!*I12</f>
        <v>#REF!</v>
      </c>
      <c r="K12" s="37">
        <v>1</v>
      </c>
      <c r="L12" s="127"/>
      <c r="M12" s="84"/>
      <c r="N12" s="86"/>
      <c r="O12" s="86"/>
      <c r="P12" s="86"/>
      <c r="Q12" s="86"/>
      <c r="R12" s="86"/>
      <c r="S12" s="86"/>
      <c r="T12" s="86"/>
      <c r="U12" s="86"/>
      <c r="V12" s="84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7.25" customHeight="1">
      <c r="A13" s="29">
        <v>6</v>
      </c>
      <c r="B13" s="41" t="s">
        <v>28</v>
      </c>
      <c r="C13" s="31" t="s">
        <v>32</v>
      </c>
      <c r="D13" s="32">
        <v>8</v>
      </c>
      <c r="E13" s="53">
        <v>56</v>
      </c>
      <c r="F13" s="34" t="e">
        <f>#REF!-G13</f>
        <v>#REF!</v>
      </c>
      <c r="G13" s="34">
        <v>0.24</v>
      </c>
      <c r="H13" s="34">
        <v>2673.9</v>
      </c>
      <c r="I13" s="52">
        <v>2673.9</v>
      </c>
      <c r="J13" s="37" t="e">
        <f>#REF!*I13</f>
        <v>#REF!</v>
      </c>
      <c r="K13" s="37">
        <v>1</v>
      </c>
      <c r="L13" s="127"/>
      <c r="M13" s="84"/>
      <c r="N13" s="86"/>
      <c r="O13" s="86"/>
      <c r="P13" s="86"/>
      <c r="Q13" s="86"/>
      <c r="R13" s="86"/>
      <c r="S13" s="86"/>
      <c r="T13" s="86"/>
      <c r="U13" s="86"/>
      <c r="V13" s="84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7.25" customHeight="1">
      <c r="A14" s="29">
        <v>7</v>
      </c>
      <c r="B14" s="41" t="s">
        <v>28</v>
      </c>
      <c r="C14" s="31" t="s">
        <v>32</v>
      </c>
      <c r="D14" s="32" t="s">
        <v>33</v>
      </c>
      <c r="E14" s="53">
        <v>27</v>
      </c>
      <c r="F14" s="34" t="e">
        <f>#REF!-G14</f>
        <v>#REF!</v>
      </c>
      <c r="G14" s="34">
        <v>0.24</v>
      </c>
      <c r="H14" s="34">
        <v>1433.07</v>
      </c>
      <c r="I14" s="52">
        <v>1433.07</v>
      </c>
      <c r="J14" s="37" t="e">
        <f>#REF!*I14</f>
        <v>#REF!</v>
      </c>
      <c r="K14" s="37">
        <v>1</v>
      </c>
      <c r="L14" s="127"/>
      <c r="M14" s="84"/>
      <c r="N14" s="86"/>
      <c r="O14" s="86"/>
      <c r="P14" s="86"/>
      <c r="Q14" s="86"/>
      <c r="R14" s="86"/>
      <c r="S14" s="86"/>
      <c r="T14" s="86"/>
      <c r="U14" s="86"/>
      <c r="V14" s="84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7.25" customHeight="1">
      <c r="A15" s="29">
        <v>8</v>
      </c>
      <c r="B15" s="41" t="s">
        <v>28</v>
      </c>
      <c r="C15" s="31" t="s">
        <v>32</v>
      </c>
      <c r="D15" s="32">
        <v>10</v>
      </c>
      <c r="E15" s="53">
        <v>12</v>
      </c>
      <c r="F15" s="34" t="e">
        <f>#REF!-G15</f>
        <v>#REF!</v>
      </c>
      <c r="G15" s="34">
        <v>0.24</v>
      </c>
      <c r="H15" s="34">
        <v>582.1</v>
      </c>
      <c r="I15" s="52">
        <v>582.1</v>
      </c>
      <c r="J15" s="37" t="e">
        <f>#REF!*I15</f>
        <v>#REF!</v>
      </c>
      <c r="K15" s="37">
        <v>1</v>
      </c>
      <c r="L15" s="127"/>
      <c r="M15" s="84"/>
      <c r="N15" s="86"/>
      <c r="O15" s="86"/>
      <c r="P15" s="86"/>
      <c r="Q15" s="86"/>
      <c r="R15" s="86"/>
      <c r="S15" s="86"/>
      <c r="T15" s="86"/>
      <c r="U15" s="86"/>
      <c r="V15" s="84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17.25" customHeight="1">
      <c r="A16" s="29">
        <v>9</v>
      </c>
      <c r="B16" s="41" t="s">
        <v>28</v>
      </c>
      <c r="C16" s="31" t="s">
        <v>32</v>
      </c>
      <c r="D16" s="32">
        <v>12</v>
      </c>
      <c r="E16" s="53">
        <v>27</v>
      </c>
      <c r="F16" s="34" t="e">
        <f>#REF!-G16</f>
        <v>#REF!</v>
      </c>
      <c r="G16" s="34">
        <v>0.24</v>
      </c>
      <c r="H16" s="34">
        <v>1315.7</v>
      </c>
      <c r="I16" s="52">
        <v>1315.7</v>
      </c>
      <c r="J16" s="37" t="e">
        <f>#REF!*I16</f>
        <v>#REF!</v>
      </c>
      <c r="K16" s="37">
        <v>1</v>
      </c>
      <c r="L16" s="127"/>
      <c r="M16" s="84"/>
      <c r="N16" s="86"/>
      <c r="O16" s="86"/>
      <c r="P16" s="86"/>
      <c r="Q16" s="86"/>
      <c r="R16" s="86"/>
      <c r="S16" s="86"/>
      <c r="T16" s="86"/>
      <c r="U16" s="86"/>
      <c r="V16" s="84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17.25" customHeight="1">
      <c r="A17" s="29">
        <v>10</v>
      </c>
      <c r="B17" s="41" t="s">
        <v>28</v>
      </c>
      <c r="C17" s="31" t="s">
        <v>34</v>
      </c>
      <c r="D17" s="32">
        <v>1</v>
      </c>
      <c r="E17" s="33">
        <v>44</v>
      </c>
      <c r="F17" s="34" t="e">
        <f>#REF!-G17</f>
        <v>#REF!</v>
      </c>
      <c r="G17" s="35">
        <v>0.24</v>
      </c>
      <c r="H17" s="35">
        <v>2505.8</v>
      </c>
      <c r="I17" s="36">
        <v>2508.5</v>
      </c>
      <c r="J17" s="37" t="e">
        <f>#REF!*I17</f>
        <v>#REF!</v>
      </c>
      <c r="K17" s="37">
        <v>1</v>
      </c>
      <c r="L17" s="127"/>
      <c r="M17" s="84"/>
      <c r="N17" s="86"/>
      <c r="O17" s="86"/>
      <c r="P17" s="86"/>
      <c r="Q17" s="86"/>
      <c r="R17" s="86"/>
      <c r="S17" s="86"/>
      <c r="T17" s="86"/>
      <c r="U17" s="86"/>
      <c r="V17" s="84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17.25" customHeight="1">
      <c r="A18" s="29">
        <v>11</v>
      </c>
      <c r="B18" s="41" t="s">
        <v>28</v>
      </c>
      <c r="C18" s="31" t="s">
        <v>34</v>
      </c>
      <c r="D18" s="32">
        <v>3</v>
      </c>
      <c r="E18" s="33">
        <v>60</v>
      </c>
      <c r="F18" s="34" t="e">
        <f>#REF!-G18</f>
        <v>#REF!</v>
      </c>
      <c r="G18" s="35">
        <v>0.24</v>
      </c>
      <c r="H18" s="35">
        <v>3186.6</v>
      </c>
      <c r="I18" s="36">
        <v>3186.6</v>
      </c>
      <c r="J18" s="37" t="e">
        <f>#REF!*I18</f>
        <v>#REF!</v>
      </c>
      <c r="K18" s="37">
        <v>1</v>
      </c>
      <c r="L18" s="127"/>
      <c r="M18" s="84"/>
      <c r="N18" s="86"/>
      <c r="O18" s="86"/>
      <c r="P18" s="86"/>
      <c r="Q18" s="86"/>
      <c r="R18" s="86"/>
      <c r="S18" s="86"/>
      <c r="T18" s="86"/>
      <c r="U18" s="86"/>
      <c r="V18" s="84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17.25" customHeight="1">
      <c r="A19" s="29">
        <v>12</v>
      </c>
      <c r="B19" s="41" t="s">
        <v>28</v>
      </c>
      <c r="C19" s="31" t="s">
        <v>34</v>
      </c>
      <c r="D19" s="32">
        <v>5</v>
      </c>
      <c r="E19" s="33">
        <v>18</v>
      </c>
      <c r="F19" s="34" t="e">
        <f>#REF!-G19</f>
        <v>#REF!</v>
      </c>
      <c r="G19" s="35">
        <v>0.24</v>
      </c>
      <c r="H19" s="35">
        <v>867.2</v>
      </c>
      <c r="I19" s="36">
        <v>867.2</v>
      </c>
      <c r="J19" s="37" t="e">
        <f>#REF!*I19</f>
        <v>#REF!</v>
      </c>
      <c r="K19" s="37">
        <v>1</v>
      </c>
      <c r="L19" s="127"/>
      <c r="M19" s="84"/>
      <c r="N19" s="86"/>
      <c r="O19" s="86"/>
      <c r="P19" s="86"/>
      <c r="Q19" s="86"/>
      <c r="R19" s="86"/>
      <c r="S19" s="86"/>
      <c r="T19" s="86"/>
      <c r="U19" s="86"/>
      <c r="V19" s="84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17.25" customHeight="1">
      <c r="A20" s="29">
        <v>13</v>
      </c>
      <c r="B20" s="41" t="s">
        <v>28</v>
      </c>
      <c r="C20" s="31" t="s">
        <v>34</v>
      </c>
      <c r="D20" s="32">
        <v>6</v>
      </c>
      <c r="E20" s="33">
        <v>27</v>
      </c>
      <c r="F20" s="34" t="e">
        <f>#REF!-G20</f>
        <v>#REF!</v>
      </c>
      <c r="G20" s="35">
        <v>0.24</v>
      </c>
      <c r="H20" s="35">
        <v>1535.3</v>
      </c>
      <c r="I20" s="36">
        <v>1535.3</v>
      </c>
      <c r="J20" s="37" t="e">
        <f>#REF!*I20</f>
        <v>#REF!</v>
      </c>
      <c r="K20" s="37">
        <v>1</v>
      </c>
      <c r="L20" s="127"/>
      <c r="M20" s="84"/>
      <c r="N20" s="86"/>
      <c r="O20" s="86"/>
      <c r="P20" s="86"/>
      <c r="Q20" s="86"/>
      <c r="R20" s="86"/>
      <c r="S20" s="86"/>
      <c r="T20" s="86"/>
      <c r="U20" s="86"/>
      <c r="V20" s="84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7.25" customHeight="1">
      <c r="A21" s="29">
        <v>14</v>
      </c>
      <c r="B21" s="41" t="s">
        <v>28</v>
      </c>
      <c r="C21" s="31" t="s">
        <v>34</v>
      </c>
      <c r="D21" s="32">
        <v>7</v>
      </c>
      <c r="E21" s="33">
        <v>18</v>
      </c>
      <c r="F21" s="34" t="e">
        <f>#REF!-G21</f>
        <v>#REF!</v>
      </c>
      <c r="G21" s="35">
        <v>0.24</v>
      </c>
      <c r="H21" s="35">
        <v>858.3</v>
      </c>
      <c r="I21" s="36">
        <v>858.3</v>
      </c>
      <c r="J21" s="37" t="e">
        <f>#REF!*I21</f>
        <v>#REF!</v>
      </c>
      <c r="K21" s="37">
        <v>1</v>
      </c>
      <c r="L21" s="127"/>
      <c r="M21" s="84"/>
      <c r="N21" s="86"/>
      <c r="O21" s="86"/>
      <c r="P21" s="86"/>
      <c r="Q21" s="86"/>
      <c r="R21" s="86"/>
      <c r="S21" s="86"/>
      <c r="T21" s="86"/>
      <c r="U21" s="86"/>
      <c r="V21" s="84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17.25" customHeight="1">
      <c r="A22" s="29">
        <v>15</v>
      </c>
      <c r="B22" s="41" t="s">
        <v>28</v>
      </c>
      <c r="C22" s="31" t="s">
        <v>35</v>
      </c>
      <c r="D22" s="32">
        <v>2</v>
      </c>
      <c r="E22" s="33">
        <v>65</v>
      </c>
      <c r="F22" s="34" t="e">
        <f>#REF!-G22</f>
        <v>#REF!</v>
      </c>
      <c r="G22" s="34">
        <v>0.24</v>
      </c>
      <c r="H22" s="34">
        <v>3467.9</v>
      </c>
      <c r="I22" s="52">
        <v>3467.9</v>
      </c>
      <c r="J22" s="37" t="e">
        <f>#REF!*I22</f>
        <v>#REF!</v>
      </c>
      <c r="K22" s="37">
        <v>1</v>
      </c>
      <c r="L22" s="127"/>
      <c r="M22" s="84"/>
      <c r="N22" s="86"/>
      <c r="O22" s="86"/>
      <c r="P22" s="86"/>
      <c r="Q22" s="86"/>
      <c r="R22" s="86"/>
      <c r="S22" s="86"/>
      <c r="T22" s="86"/>
      <c r="U22" s="86"/>
      <c r="V22" s="84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17.25" customHeight="1">
      <c r="A23" s="29">
        <v>16</v>
      </c>
      <c r="B23" s="41" t="s">
        <v>28</v>
      </c>
      <c r="C23" s="31" t="s">
        <v>35</v>
      </c>
      <c r="D23" s="32">
        <v>4</v>
      </c>
      <c r="E23" s="33">
        <v>81</v>
      </c>
      <c r="F23" s="34" t="e">
        <f>#REF!-G23</f>
        <v>#REF!</v>
      </c>
      <c r="G23" s="35">
        <v>0.24</v>
      </c>
      <c r="H23" s="35">
        <v>4170.3</v>
      </c>
      <c r="I23" s="36">
        <v>4170.3</v>
      </c>
      <c r="J23" s="37" t="e">
        <f>#REF!*I23</f>
        <v>#REF!</v>
      </c>
      <c r="K23" s="37">
        <v>1</v>
      </c>
      <c r="L23" s="127"/>
      <c r="M23" s="84"/>
      <c r="N23" s="86"/>
      <c r="O23" s="86"/>
      <c r="P23" s="86"/>
      <c r="Q23" s="86"/>
      <c r="R23" s="86"/>
      <c r="S23" s="86"/>
      <c r="T23" s="86"/>
      <c r="U23" s="86"/>
      <c r="V23" s="84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17.25" customHeight="1">
      <c r="A24" s="29">
        <v>17</v>
      </c>
      <c r="B24" s="41" t="s">
        <v>28</v>
      </c>
      <c r="C24" s="31" t="s">
        <v>35</v>
      </c>
      <c r="D24" s="32">
        <v>10</v>
      </c>
      <c r="E24" s="33">
        <v>27</v>
      </c>
      <c r="F24" s="34" t="e">
        <f>#REF!-G24</f>
        <v>#REF!</v>
      </c>
      <c r="G24" s="35">
        <v>0.24</v>
      </c>
      <c r="H24" s="35">
        <v>1523.8</v>
      </c>
      <c r="I24" s="36">
        <v>1523.8</v>
      </c>
      <c r="J24" s="37" t="e">
        <f>#REF!*I24</f>
        <v>#REF!</v>
      </c>
      <c r="K24" s="37">
        <v>1</v>
      </c>
      <c r="L24" s="127"/>
      <c r="M24" s="84"/>
      <c r="N24" s="86"/>
      <c r="O24" s="86"/>
      <c r="P24" s="86"/>
      <c r="Q24" s="86"/>
      <c r="R24" s="86"/>
      <c r="S24" s="86"/>
      <c r="T24" s="86"/>
      <c r="U24" s="86"/>
      <c r="V24" s="84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7.25" customHeight="1">
      <c r="A25" s="29">
        <v>18</v>
      </c>
      <c r="B25" s="41" t="s">
        <v>28</v>
      </c>
      <c r="C25" s="31" t="s">
        <v>36</v>
      </c>
      <c r="D25" s="32" t="s">
        <v>31</v>
      </c>
      <c r="E25" s="33">
        <v>55</v>
      </c>
      <c r="F25" s="34" t="e">
        <f>#REF!-G25</f>
        <v>#REF!</v>
      </c>
      <c r="G25" s="34">
        <v>0.24</v>
      </c>
      <c r="H25" s="34">
        <v>2820.2</v>
      </c>
      <c r="I25" s="52">
        <v>2820.2</v>
      </c>
      <c r="J25" s="37" t="e">
        <f>#REF!*I25</f>
        <v>#REF!</v>
      </c>
      <c r="K25" s="37">
        <v>1</v>
      </c>
      <c r="L25" s="127"/>
      <c r="M25" s="84"/>
      <c r="N25" s="86"/>
      <c r="O25" s="86"/>
      <c r="P25" s="86"/>
      <c r="Q25" s="86"/>
      <c r="R25" s="86"/>
      <c r="S25" s="86"/>
      <c r="T25" s="86"/>
      <c r="U25" s="86"/>
      <c r="V25" s="84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7.25" customHeight="1">
      <c r="A26" s="29">
        <v>19</v>
      </c>
      <c r="B26" s="41" t="s">
        <v>28</v>
      </c>
      <c r="C26" s="31" t="s">
        <v>36</v>
      </c>
      <c r="D26" s="32" t="s">
        <v>37</v>
      </c>
      <c r="E26" s="33">
        <v>55</v>
      </c>
      <c r="F26" s="34" t="e">
        <f>#REF!-G26</f>
        <v>#REF!</v>
      </c>
      <c r="G26" s="34">
        <v>0.24</v>
      </c>
      <c r="H26" s="34">
        <v>2806.8</v>
      </c>
      <c r="I26" s="52">
        <v>2806.8</v>
      </c>
      <c r="J26" s="37" t="e">
        <f>#REF!*I26</f>
        <v>#REF!</v>
      </c>
      <c r="K26" s="37">
        <v>1</v>
      </c>
      <c r="L26" s="127"/>
      <c r="M26" s="84"/>
      <c r="N26" s="86"/>
      <c r="O26" s="86"/>
      <c r="P26" s="86"/>
      <c r="Q26" s="86"/>
      <c r="R26" s="86"/>
      <c r="S26" s="86"/>
      <c r="T26" s="86"/>
      <c r="U26" s="86"/>
      <c r="V26" s="84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7.25" customHeight="1">
      <c r="A27" s="29">
        <v>20</v>
      </c>
      <c r="B27" s="41" t="s">
        <v>28</v>
      </c>
      <c r="C27" s="31" t="s">
        <v>36</v>
      </c>
      <c r="D27" s="32" t="s">
        <v>38</v>
      </c>
      <c r="E27" s="33">
        <v>60</v>
      </c>
      <c r="F27" s="34" t="e">
        <f>#REF!-G27</f>
        <v>#REF!</v>
      </c>
      <c r="G27" s="34">
        <v>0.24</v>
      </c>
      <c r="H27" s="34">
        <v>2805.83</v>
      </c>
      <c r="I27" s="52">
        <v>2805.83</v>
      </c>
      <c r="J27" s="37" t="e">
        <f>#REF!*I27</f>
        <v>#REF!</v>
      </c>
      <c r="K27" s="37">
        <v>1</v>
      </c>
      <c r="L27" s="127"/>
      <c r="M27" s="84"/>
      <c r="N27" s="86"/>
      <c r="O27" s="86"/>
      <c r="P27" s="86"/>
      <c r="Q27" s="86"/>
      <c r="R27" s="86"/>
      <c r="S27" s="86"/>
      <c r="T27" s="86"/>
      <c r="U27" s="86"/>
      <c r="V27" s="84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17.25" customHeight="1">
      <c r="A28" s="29">
        <v>21</v>
      </c>
      <c r="B28" s="41" t="s">
        <v>28</v>
      </c>
      <c r="C28" s="31" t="s">
        <v>36</v>
      </c>
      <c r="D28" s="32" t="s">
        <v>39</v>
      </c>
      <c r="E28" s="33">
        <v>36</v>
      </c>
      <c r="F28" s="34" t="e">
        <f>#REF!-G28</f>
        <v>#REF!</v>
      </c>
      <c r="G28" s="34">
        <v>0.24</v>
      </c>
      <c r="H28" s="34">
        <v>1823.8</v>
      </c>
      <c r="I28" s="52">
        <v>1823.8</v>
      </c>
      <c r="J28" s="37" t="e">
        <f>#REF!*I28</f>
        <v>#REF!</v>
      </c>
      <c r="K28" s="37">
        <v>1</v>
      </c>
      <c r="L28" s="127"/>
      <c r="M28" s="84"/>
      <c r="N28" s="86"/>
      <c r="O28" s="86"/>
      <c r="P28" s="86"/>
      <c r="Q28" s="86"/>
      <c r="R28" s="86"/>
      <c r="S28" s="86"/>
      <c r="T28" s="86"/>
      <c r="U28" s="86"/>
      <c r="V28" s="84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17.25" customHeight="1">
      <c r="A29" s="29">
        <v>22</v>
      </c>
      <c r="B29" s="41" t="s">
        <v>28</v>
      </c>
      <c r="C29" s="31" t="s">
        <v>40</v>
      </c>
      <c r="D29" s="32">
        <v>1</v>
      </c>
      <c r="E29" s="33">
        <v>55</v>
      </c>
      <c r="F29" s="34" t="e">
        <f>#REF!-G29</f>
        <v>#REF!</v>
      </c>
      <c r="G29" s="34">
        <v>0.24</v>
      </c>
      <c r="H29" s="34">
        <v>2753.23</v>
      </c>
      <c r="I29" s="52">
        <v>2753.23</v>
      </c>
      <c r="J29" s="37" t="e">
        <f>#REF!*I29</f>
        <v>#REF!</v>
      </c>
      <c r="K29" s="37">
        <v>1</v>
      </c>
      <c r="L29" s="127"/>
      <c r="M29" s="84"/>
      <c r="N29" s="86"/>
      <c r="O29" s="86"/>
      <c r="P29" s="86"/>
      <c r="Q29" s="86"/>
      <c r="R29" s="86"/>
      <c r="S29" s="86"/>
      <c r="T29" s="86"/>
      <c r="U29" s="86"/>
      <c r="V29" s="84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17.25" customHeight="1">
      <c r="A30" s="29">
        <v>23</v>
      </c>
      <c r="B30" s="41" t="s">
        <v>28</v>
      </c>
      <c r="C30" s="31" t="s">
        <v>40</v>
      </c>
      <c r="D30" s="32">
        <v>2</v>
      </c>
      <c r="E30" s="33">
        <v>27</v>
      </c>
      <c r="F30" s="34" t="e">
        <f>#REF!-G30</f>
        <v>#REF!</v>
      </c>
      <c r="G30" s="34">
        <v>0.24</v>
      </c>
      <c r="H30" s="34">
        <v>1404.2</v>
      </c>
      <c r="I30" s="52">
        <v>1404.2</v>
      </c>
      <c r="J30" s="37" t="e">
        <f>#REF!*I30</f>
        <v>#REF!</v>
      </c>
      <c r="K30" s="37">
        <v>1</v>
      </c>
      <c r="L30" s="127"/>
      <c r="M30" s="84"/>
      <c r="N30" s="86"/>
      <c r="O30" s="86"/>
      <c r="P30" s="86"/>
      <c r="Q30" s="86"/>
      <c r="R30" s="86"/>
      <c r="S30" s="86"/>
      <c r="T30" s="86"/>
      <c r="U30" s="86"/>
      <c r="V30" s="84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7.25" customHeight="1">
      <c r="A31" s="29">
        <v>24</v>
      </c>
      <c r="B31" s="41" t="s">
        <v>28</v>
      </c>
      <c r="C31" s="31" t="s">
        <v>40</v>
      </c>
      <c r="D31" s="32">
        <v>3</v>
      </c>
      <c r="E31" s="33">
        <v>45</v>
      </c>
      <c r="F31" s="34" t="e">
        <f>#REF!-G31</f>
        <v>#REF!</v>
      </c>
      <c r="G31" s="34">
        <v>0.24</v>
      </c>
      <c r="H31" s="34">
        <v>2040.6</v>
      </c>
      <c r="I31" s="52">
        <v>2040.6</v>
      </c>
      <c r="J31" s="37" t="e">
        <f>#REF!*I31</f>
        <v>#REF!</v>
      </c>
      <c r="K31" s="37">
        <v>1</v>
      </c>
      <c r="L31" s="127"/>
      <c r="M31" s="84"/>
      <c r="N31" s="86"/>
      <c r="O31" s="86"/>
      <c r="P31" s="86"/>
      <c r="Q31" s="86"/>
      <c r="R31" s="86"/>
      <c r="S31" s="86"/>
      <c r="T31" s="86"/>
      <c r="U31" s="86"/>
      <c r="V31" s="84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17.25" customHeight="1">
      <c r="A32" s="29">
        <v>25</v>
      </c>
      <c r="B32" s="41" t="s">
        <v>28</v>
      </c>
      <c r="C32" s="31" t="s">
        <v>40</v>
      </c>
      <c r="D32" s="32">
        <v>8</v>
      </c>
      <c r="E32" s="33">
        <v>18</v>
      </c>
      <c r="F32" s="34" t="e">
        <f>#REF!-G32</f>
        <v>#REF!</v>
      </c>
      <c r="G32" s="34">
        <v>0.24</v>
      </c>
      <c r="H32" s="34">
        <v>836.8</v>
      </c>
      <c r="I32" s="52">
        <v>836.8</v>
      </c>
      <c r="J32" s="37" t="e">
        <f>#REF!*I32</f>
        <v>#REF!</v>
      </c>
      <c r="K32" s="37">
        <v>1</v>
      </c>
      <c r="L32" s="127"/>
      <c r="M32" s="84"/>
      <c r="N32" s="86"/>
      <c r="O32" s="86"/>
      <c r="P32" s="86"/>
      <c r="Q32" s="86"/>
      <c r="R32" s="86"/>
      <c r="S32" s="86"/>
      <c r="T32" s="86"/>
      <c r="U32" s="86"/>
      <c r="V32" s="84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17.25" customHeight="1">
      <c r="A33" s="29">
        <v>26</v>
      </c>
      <c r="B33" s="41" t="s">
        <v>28</v>
      </c>
      <c r="C33" s="31" t="s">
        <v>40</v>
      </c>
      <c r="D33" s="32">
        <v>9</v>
      </c>
      <c r="E33" s="33">
        <v>80</v>
      </c>
      <c r="F33" s="34" t="e">
        <f>#REF!-G33</f>
        <v>#REF!</v>
      </c>
      <c r="G33" s="34">
        <v>0.24</v>
      </c>
      <c r="H33" s="34">
        <v>4213.6</v>
      </c>
      <c r="I33" s="52">
        <v>4213.6</v>
      </c>
      <c r="J33" s="37" t="e">
        <f>#REF!*I33</f>
        <v>#REF!</v>
      </c>
      <c r="K33" s="37">
        <v>1</v>
      </c>
      <c r="L33" s="127"/>
      <c r="M33" s="84"/>
      <c r="N33" s="86"/>
      <c r="O33" s="86"/>
      <c r="P33" s="86"/>
      <c r="Q33" s="86"/>
      <c r="R33" s="86"/>
      <c r="S33" s="86"/>
      <c r="T33" s="86"/>
      <c r="U33" s="86"/>
      <c r="V33" s="84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17.25" customHeight="1">
      <c r="A34" s="29">
        <v>27</v>
      </c>
      <c r="B34" s="41" t="s">
        <v>28</v>
      </c>
      <c r="C34" s="31" t="s">
        <v>40</v>
      </c>
      <c r="D34" s="32">
        <v>11</v>
      </c>
      <c r="E34" s="33">
        <v>80</v>
      </c>
      <c r="F34" s="34" t="e">
        <f>#REF!-G34</f>
        <v>#REF!</v>
      </c>
      <c r="G34" s="34">
        <v>0.24</v>
      </c>
      <c r="H34" s="34">
        <v>4239.2</v>
      </c>
      <c r="I34" s="52">
        <v>4239.2</v>
      </c>
      <c r="J34" s="37" t="e">
        <f>#REF!*I34</f>
        <v>#REF!</v>
      </c>
      <c r="K34" s="37">
        <v>1</v>
      </c>
      <c r="L34" s="127"/>
      <c r="M34" s="84"/>
      <c r="N34" s="86"/>
      <c r="O34" s="86"/>
      <c r="P34" s="86"/>
      <c r="Q34" s="86"/>
      <c r="R34" s="86"/>
      <c r="S34" s="86"/>
      <c r="T34" s="86"/>
      <c r="U34" s="86"/>
      <c r="V34" s="84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17.25" customHeight="1">
      <c r="A35" s="29">
        <v>28</v>
      </c>
      <c r="B35" s="41" t="s">
        <v>28</v>
      </c>
      <c r="C35" s="31" t="s">
        <v>40</v>
      </c>
      <c r="D35" s="32">
        <v>15</v>
      </c>
      <c r="E35" s="33">
        <v>60</v>
      </c>
      <c r="F35" s="34" t="e">
        <f>#REF!-G35</f>
        <v>#REF!</v>
      </c>
      <c r="G35" s="34">
        <v>0.24</v>
      </c>
      <c r="H35" s="34">
        <v>3355.05</v>
      </c>
      <c r="I35" s="52">
        <v>3285.85</v>
      </c>
      <c r="J35" s="37" t="e">
        <f>#REF!*I35</f>
        <v>#REF!</v>
      </c>
      <c r="K35" s="37">
        <v>1</v>
      </c>
      <c r="L35" s="127"/>
      <c r="M35" s="84"/>
      <c r="N35" s="86"/>
      <c r="O35" s="86"/>
      <c r="P35" s="86"/>
      <c r="Q35" s="86"/>
      <c r="R35" s="86"/>
      <c r="S35" s="86"/>
      <c r="T35" s="86"/>
      <c r="U35" s="86"/>
      <c r="V35" s="84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17.25" customHeight="1">
      <c r="A36" s="29">
        <v>29</v>
      </c>
      <c r="B36" s="41" t="s">
        <v>28</v>
      </c>
      <c r="C36" s="31" t="s">
        <v>40</v>
      </c>
      <c r="D36" s="32">
        <v>16</v>
      </c>
      <c r="E36" s="33">
        <v>18</v>
      </c>
      <c r="F36" s="34" t="e">
        <f>#REF!-G36</f>
        <v>#REF!</v>
      </c>
      <c r="G36" s="34">
        <v>0.24</v>
      </c>
      <c r="H36" s="34">
        <v>850.5</v>
      </c>
      <c r="I36" s="52">
        <v>850.5</v>
      </c>
      <c r="J36" s="37" t="e">
        <f>#REF!*I36</f>
        <v>#REF!</v>
      </c>
      <c r="K36" s="37">
        <v>1</v>
      </c>
      <c r="L36" s="127"/>
      <c r="M36" s="84"/>
      <c r="N36" s="86"/>
      <c r="O36" s="86"/>
      <c r="P36" s="86"/>
      <c r="Q36" s="86"/>
      <c r="R36" s="86"/>
      <c r="S36" s="86"/>
      <c r="T36" s="86"/>
      <c r="U36" s="86"/>
      <c r="V36" s="84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17.25" customHeight="1">
      <c r="A37" s="29">
        <v>30</v>
      </c>
      <c r="B37" s="41" t="s">
        <v>28</v>
      </c>
      <c r="C37" s="31" t="s">
        <v>40</v>
      </c>
      <c r="D37" s="32">
        <v>18</v>
      </c>
      <c r="E37" s="33">
        <v>60</v>
      </c>
      <c r="F37" s="34" t="e">
        <f>#REF!-G37</f>
        <v>#REF!</v>
      </c>
      <c r="G37" s="34">
        <v>0.24</v>
      </c>
      <c r="H37" s="34">
        <v>3320.6</v>
      </c>
      <c r="I37" s="52">
        <v>3253.5</v>
      </c>
      <c r="J37" s="37" t="e">
        <f>#REF!*I37</f>
        <v>#REF!</v>
      </c>
      <c r="K37" s="37">
        <v>1</v>
      </c>
      <c r="L37" s="127"/>
      <c r="M37" s="84"/>
      <c r="N37" s="86"/>
      <c r="O37" s="86"/>
      <c r="P37" s="86"/>
      <c r="Q37" s="86"/>
      <c r="R37" s="86"/>
      <c r="S37" s="86"/>
      <c r="T37" s="86"/>
      <c r="U37" s="86"/>
      <c r="V37" s="84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17.25" customHeight="1">
      <c r="A38" s="29">
        <v>31</v>
      </c>
      <c r="B38" s="31" t="s">
        <v>41</v>
      </c>
      <c r="C38" s="31"/>
      <c r="D38" s="32">
        <v>1</v>
      </c>
      <c r="E38" s="33">
        <v>12</v>
      </c>
      <c r="F38" s="34" t="e">
        <f>#REF!-G38</f>
        <v>#REF!</v>
      </c>
      <c r="G38" s="34">
        <v>0.24</v>
      </c>
      <c r="H38" s="34">
        <v>505.1</v>
      </c>
      <c r="I38" s="52">
        <v>505.1</v>
      </c>
      <c r="J38" s="37" t="e">
        <f>#REF!*I38</f>
        <v>#REF!</v>
      </c>
      <c r="K38" s="37">
        <v>1</v>
      </c>
      <c r="L38" s="127"/>
      <c r="M38" s="84"/>
      <c r="N38" s="86"/>
      <c r="O38" s="86"/>
      <c r="P38" s="86"/>
      <c r="Q38" s="86"/>
      <c r="R38" s="86"/>
      <c r="S38" s="86"/>
      <c r="T38" s="86"/>
      <c r="U38" s="86"/>
      <c r="V38" s="84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7.25" customHeight="1">
      <c r="A39" s="29">
        <v>32</v>
      </c>
      <c r="B39" s="31" t="s">
        <v>41</v>
      </c>
      <c r="C39" s="31"/>
      <c r="D39" s="32">
        <v>2</v>
      </c>
      <c r="E39" s="33">
        <v>12</v>
      </c>
      <c r="F39" s="34" t="e">
        <f>#REF!-G39</f>
        <v>#REF!</v>
      </c>
      <c r="G39" s="34">
        <v>0.24</v>
      </c>
      <c r="H39" s="34">
        <v>509.5</v>
      </c>
      <c r="I39" s="52">
        <v>509.5</v>
      </c>
      <c r="J39" s="37" t="e">
        <f>#REF!*I39</f>
        <v>#REF!</v>
      </c>
      <c r="K39" s="37">
        <v>1</v>
      </c>
      <c r="L39" s="127"/>
      <c r="M39" s="84"/>
      <c r="N39" s="86"/>
      <c r="O39" s="86"/>
      <c r="P39" s="86"/>
      <c r="Q39" s="86"/>
      <c r="R39" s="86"/>
      <c r="S39" s="86"/>
      <c r="T39" s="86"/>
      <c r="U39" s="86"/>
      <c r="V39" s="84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7.25" customHeight="1">
      <c r="A40" s="29">
        <v>33</v>
      </c>
      <c r="B40" s="31" t="s">
        <v>41</v>
      </c>
      <c r="C40" s="31"/>
      <c r="D40" s="32">
        <v>3</v>
      </c>
      <c r="E40" s="33">
        <v>60</v>
      </c>
      <c r="F40" s="34" t="e">
        <f>#REF!-G40</f>
        <v>#REF!</v>
      </c>
      <c r="G40" s="34">
        <v>0.24</v>
      </c>
      <c r="H40" s="34">
        <v>2753.9</v>
      </c>
      <c r="I40" s="52">
        <v>2691.7</v>
      </c>
      <c r="J40" s="37" t="e">
        <f>#REF!*I40</f>
        <v>#REF!</v>
      </c>
      <c r="K40" s="37">
        <v>1</v>
      </c>
      <c r="L40" s="127"/>
      <c r="M40" s="84"/>
      <c r="N40" s="86"/>
      <c r="O40" s="86"/>
      <c r="P40" s="86"/>
      <c r="Q40" s="86"/>
      <c r="R40" s="86"/>
      <c r="S40" s="86"/>
      <c r="T40" s="86"/>
      <c r="U40" s="86"/>
      <c r="V40" s="84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7.25" customHeight="1">
      <c r="A41" s="29">
        <v>34</v>
      </c>
      <c r="B41" s="31" t="s">
        <v>41</v>
      </c>
      <c r="C41" s="31"/>
      <c r="D41" s="32">
        <v>4</v>
      </c>
      <c r="E41" s="33">
        <v>55</v>
      </c>
      <c r="F41" s="34" t="e">
        <f>#REF!-G41</f>
        <v>#REF!</v>
      </c>
      <c r="G41" s="34">
        <v>0.24</v>
      </c>
      <c r="H41" s="34">
        <v>2833.5</v>
      </c>
      <c r="I41" s="52">
        <v>2786.35</v>
      </c>
      <c r="J41" s="37" t="e">
        <f>#REF!*I41</f>
        <v>#REF!</v>
      </c>
      <c r="K41" s="37">
        <v>1</v>
      </c>
      <c r="L41" s="127"/>
      <c r="M41" s="84"/>
      <c r="N41" s="86"/>
      <c r="O41" s="86"/>
      <c r="P41" s="86"/>
      <c r="Q41" s="86"/>
      <c r="R41" s="86"/>
      <c r="S41" s="86"/>
      <c r="T41" s="86"/>
      <c r="U41" s="86"/>
      <c r="V41" s="84"/>
      <c r="W41" s="86"/>
      <c r="X41" s="86"/>
      <c r="Y41" s="86"/>
      <c r="Z41" s="86"/>
      <c r="AA41" s="86"/>
      <c r="AB41" s="86"/>
      <c r="AC41" s="86"/>
      <c r="AD41" s="86"/>
      <c r="AE41" s="86"/>
    </row>
    <row r="42" spans="1:31" ht="17.25" customHeight="1">
      <c r="A42" s="29">
        <v>35</v>
      </c>
      <c r="B42" s="31" t="s">
        <v>41</v>
      </c>
      <c r="C42" s="31"/>
      <c r="D42" s="32">
        <v>6</v>
      </c>
      <c r="E42" s="33">
        <v>60</v>
      </c>
      <c r="F42" s="34" t="e">
        <f>#REF!-G42</f>
        <v>#REF!</v>
      </c>
      <c r="G42" s="34">
        <v>0.24</v>
      </c>
      <c r="H42" s="34">
        <v>3236.07</v>
      </c>
      <c r="I42" s="52">
        <v>3236.07</v>
      </c>
      <c r="J42" s="37" t="e">
        <f>#REF!*I42</f>
        <v>#REF!</v>
      </c>
      <c r="K42" s="37">
        <v>1</v>
      </c>
      <c r="L42" s="127"/>
      <c r="M42" s="84"/>
      <c r="N42" s="86"/>
      <c r="O42" s="86"/>
      <c r="P42" s="86"/>
      <c r="Q42" s="86"/>
      <c r="R42" s="86"/>
      <c r="S42" s="86"/>
      <c r="T42" s="86"/>
      <c r="U42" s="86"/>
      <c r="V42" s="84"/>
      <c r="W42" s="86"/>
      <c r="X42" s="86"/>
      <c r="Y42" s="86"/>
      <c r="Z42" s="86"/>
      <c r="AA42" s="86"/>
      <c r="AB42" s="86"/>
      <c r="AC42" s="86"/>
      <c r="AD42" s="86"/>
      <c r="AE42" s="86"/>
    </row>
    <row r="43" spans="1:31" ht="17.25" customHeight="1">
      <c r="A43" s="29">
        <v>36</v>
      </c>
      <c r="B43" s="54" t="s">
        <v>42</v>
      </c>
      <c r="C43" s="31" t="s">
        <v>43</v>
      </c>
      <c r="D43" s="32">
        <v>17</v>
      </c>
      <c r="E43" s="33">
        <v>12</v>
      </c>
      <c r="F43" s="34" t="e">
        <f>#REF!-G43</f>
        <v>#REF!</v>
      </c>
      <c r="G43" s="34">
        <v>0.24</v>
      </c>
      <c r="H43" s="34">
        <v>508.2</v>
      </c>
      <c r="I43" s="52">
        <v>508.2</v>
      </c>
      <c r="J43" s="37" t="e">
        <f>#REF!*I43</f>
        <v>#REF!</v>
      </c>
      <c r="K43" s="37">
        <v>1</v>
      </c>
      <c r="L43" s="127"/>
      <c r="M43" s="84"/>
      <c r="N43" s="86"/>
      <c r="O43" s="86"/>
      <c r="P43" s="86"/>
      <c r="Q43" s="86"/>
      <c r="R43" s="86"/>
      <c r="S43" s="86"/>
      <c r="T43" s="86"/>
      <c r="U43" s="86"/>
      <c r="V43" s="84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ht="17.25" customHeight="1">
      <c r="A44" s="29">
        <v>37</v>
      </c>
      <c r="B44" s="54" t="s">
        <v>42</v>
      </c>
      <c r="C44" s="31" t="s">
        <v>43</v>
      </c>
      <c r="D44" s="32">
        <v>18</v>
      </c>
      <c r="E44" s="33">
        <v>12</v>
      </c>
      <c r="F44" s="34" t="e">
        <f>#REF!-G44</f>
        <v>#REF!</v>
      </c>
      <c r="G44" s="34">
        <v>0.24</v>
      </c>
      <c r="H44" s="34">
        <v>501.1</v>
      </c>
      <c r="I44" s="52">
        <v>501.1</v>
      </c>
      <c r="J44" s="37" t="e">
        <f>#REF!*I44</f>
        <v>#REF!</v>
      </c>
      <c r="K44" s="37">
        <v>1</v>
      </c>
      <c r="L44" s="127"/>
      <c r="M44" s="84"/>
      <c r="N44" s="86"/>
      <c r="O44" s="86"/>
      <c r="P44" s="86"/>
      <c r="Q44" s="86"/>
      <c r="R44" s="86"/>
      <c r="S44" s="86"/>
      <c r="T44" s="86"/>
      <c r="U44" s="86"/>
      <c r="V44" s="84"/>
      <c r="W44" s="86"/>
      <c r="X44" s="86"/>
      <c r="Y44" s="86"/>
      <c r="Z44" s="86"/>
      <c r="AA44" s="86"/>
      <c r="AB44" s="86"/>
      <c r="AC44" s="86"/>
      <c r="AD44" s="86"/>
      <c r="AE44" s="86"/>
    </row>
    <row r="45" spans="1:31" ht="17.25" customHeight="1">
      <c r="A45" s="29">
        <v>38</v>
      </c>
      <c r="B45" s="54" t="s">
        <v>42</v>
      </c>
      <c r="C45" s="31" t="s">
        <v>43</v>
      </c>
      <c r="D45" s="32">
        <v>19</v>
      </c>
      <c r="E45" s="33">
        <v>12</v>
      </c>
      <c r="F45" s="34" t="e">
        <f>#REF!-G45</f>
        <v>#REF!</v>
      </c>
      <c r="G45" s="34">
        <v>0.24</v>
      </c>
      <c r="H45" s="34">
        <v>510.5</v>
      </c>
      <c r="I45" s="52">
        <v>510.5</v>
      </c>
      <c r="J45" s="37" t="e">
        <f>#REF!*I45</f>
        <v>#REF!</v>
      </c>
      <c r="K45" s="37">
        <v>1</v>
      </c>
      <c r="L45" s="127"/>
      <c r="M45" s="84"/>
      <c r="N45" s="86"/>
      <c r="O45" s="86"/>
      <c r="P45" s="86"/>
      <c r="Q45" s="86"/>
      <c r="R45" s="86"/>
      <c r="S45" s="86"/>
      <c r="T45" s="86"/>
      <c r="U45" s="86"/>
      <c r="V45" s="84"/>
      <c r="W45" s="86"/>
      <c r="X45" s="86"/>
      <c r="Y45" s="86"/>
      <c r="Z45" s="86"/>
      <c r="AA45" s="86"/>
      <c r="AB45" s="86"/>
      <c r="AC45" s="86"/>
      <c r="AD45" s="86"/>
      <c r="AE45" s="86"/>
    </row>
    <row r="46" spans="1:31" ht="17.25" customHeight="1">
      <c r="A46" s="29">
        <v>39</v>
      </c>
      <c r="B46" s="54" t="s">
        <v>42</v>
      </c>
      <c r="C46" s="31" t="s">
        <v>43</v>
      </c>
      <c r="D46" s="32">
        <v>20</v>
      </c>
      <c r="E46" s="33">
        <v>12</v>
      </c>
      <c r="F46" s="34" t="e">
        <f>#REF!-G46</f>
        <v>#REF!</v>
      </c>
      <c r="G46" s="34">
        <v>0.24</v>
      </c>
      <c r="H46" s="34">
        <v>512.4</v>
      </c>
      <c r="I46" s="52">
        <v>512.4</v>
      </c>
      <c r="J46" s="37" t="e">
        <f>#REF!*I46</f>
        <v>#REF!</v>
      </c>
      <c r="K46" s="37">
        <v>1</v>
      </c>
      <c r="L46" s="127"/>
      <c r="M46" s="84"/>
      <c r="N46" s="86"/>
      <c r="O46" s="86"/>
      <c r="P46" s="86"/>
      <c r="Q46" s="86"/>
      <c r="R46" s="86"/>
      <c r="S46" s="86"/>
      <c r="T46" s="86"/>
      <c r="U46" s="86"/>
      <c r="V46" s="84"/>
      <c r="W46" s="86"/>
      <c r="X46" s="86"/>
      <c r="Y46" s="86"/>
      <c r="Z46" s="86"/>
      <c r="AA46" s="86"/>
      <c r="AB46" s="86"/>
      <c r="AC46" s="86"/>
      <c r="AD46" s="86"/>
      <c r="AE46" s="86"/>
    </row>
    <row r="47" spans="1:31" ht="17.25" customHeight="1">
      <c r="A47" s="29">
        <v>40</v>
      </c>
      <c r="B47" s="54" t="s">
        <v>42</v>
      </c>
      <c r="C47" s="31" t="s">
        <v>43</v>
      </c>
      <c r="D47" s="32">
        <v>21</v>
      </c>
      <c r="E47" s="33">
        <v>12</v>
      </c>
      <c r="F47" s="34" t="e">
        <f>#REF!-G47</f>
        <v>#REF!</v>
      </c>
      <c r="G47" s="34">
        <v>0.24</v>
      </c>
      <c r="H47" s="34">
        <v>571.82</v>
      </c>
      <c r="I47" s="52">
        <v>571.82</v>
      </c>
      <c r="J47" s="37" t="e">
        <f>#REF!*I47</f>
        <v>#REF!</v>
      </c>
      <c r="K47" s="37">
        <v>1</v>
      </c>
      <c r="L47" s="127"/>
      <c r="M47" s="84"/>
      <c r="N47" s="86"/>
      <c r="O47" s="86"/>
      <c r="P47" s="86"/>
      <c r="Q47" s="86"/>
      <c r="R47" s="86"/>
      <c r="S47" s="86"/>
      <c r="T47" s="86"/>
      <c r="U47" s="86"/>
      <c r="V47" s="84"/>
      <c r="W47" s="86"/>
      <c r="X47" s="86"/>
      <c r="Y47" s="86"/>
      <c r="Z47" s="86"/>
      <c r="AA47" s="86"/>
      <c r="AB47" s="86"/>
      <c r="AC47" s="86"/>
      <c r="AD47" s="86"/>
      <c r="AE47" s="86"/>
    </row>
    <row r="48" spans="1:31" ht="17.25" customHeight="1">
      <c r="A48" s="29">
        <v>41</v>
      </c>
      <c r="B48" s="54" t="s">
        <v>42</v>
      </c>
      <c r="C48" s="31" t="s">
        <v>43</v>
      </c>
      <c r="D48" s="32">
        <v>22</v>
      </c>
      <c r="E48" s="33">
        <v>12</v>
      </c>
      <c r="F48" s="34" t="e">
        <f>#REF!-G48</f>
        <v>#REF!</v>
      </c>
      <c r="G48" s="34">
        <v>0.24</v>
      </c>
      <c r="H48" s="34">
        <v>592.75</v>
      </c>
      <c r="I48" s="52">
        <v>592.75</v>
      </c>
      <c r="J48" s="37" t="e">
        <f>#REF!*I48</f>
        <v>#REF!</v>
      </c>
      <c r="K48" s="37">
        <v>1</v>
      </c>
      <c r="L48" s="127"/>
      <c r="M48" s="84"/>
      <c r="N48" s="86"/>
      <c r="O48" s="86"/>
      <c r="P48" s="86"/>
      <c r="Q48" s="86"/>
      <c r="R48" s="86"/>
      <c r="S48" s="86"/>
      <c r="T48" s="86"/>
      <c r="U48" s="86"/>
      <c r="V48" s="84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1" ht="17.25" customHeight="1">
      <c r="A49" s="29">
        <v>42</v>
      </c>
      <c r="B49" s="54" t="s">
        <v>42</v>
      </c>
      <c r="C49" s="31" t="s">
        <v>43</v>
      </c>
      <c r="D49" s="32">
        <v>23</v>
      </c>
      <c r="E49" s="33">
        <v>12</v>
      </c>
      <c r="F49" s="34" t="e">
        <f>#REF!-G49</f>
        <v>#REF!</v>
      </c>
      <c r="G49" s="34">
        <v>0.24</v>
      </c>
      <c r="H49" s="34">
        <v>571.26</v>
      </c>
      <c r="I49" s="52">
        <v>571.26</v>
      </c>
      <c r="J49" s="37" t="e">
        <f>#REF!*I49</f>
        <v>#REF!</v>
      </c>
      <c r="K49" s="37">
        <v>1</v>
      </c>
      <c r="L49" s="127"/>
      <c r="M49" s="84"/>
      <c r="N49" s="86"/>
      <c r="O49" s="86"/>
      <c r="P49" s="86"/>
      <c r="Q49" s="86"/>
      <c r="R49" s="86"/>
      <c r="S49" s="86"/>
      <c r="T49" s="86"/>
      <c r="U49" s="86"/>
      <c r="V49" s="84"/>
      <c r="W49" s="86"/>
      <c r="X49" s="86"/>
      <c r="Y49" s="86"/>
      <c r="Z49" s="86"/>
      <c r="AA49" s="86"/>
      <c r="AB49" s="86"/>
      <c r="AC49" s="86"/>
      <c r="AD49" s="86"/>
      <c r="AE49" s="86"/>
    </row>
    <row r="50" spans="1:31" ht="17.25" customHeight="1">
      <c r="A50" s="29">
        <v>43</v>
      </c>
      <c r="B50" s="54" t="s">
        <v>42</v>
      </c>
      <c r="C50" s="31" t="s">
        <v>43</v>
      </c>
      <c r="D50" s="32">
        <v>24</v>
      </c>
      <c r="E50" s="33">
        <v>12</v>
      </c>
      <c r="F50" s="34" t="e">
        <f>#REF!-G50</f>
        <v>#REF!</v>
      </c>
      <c r="G50" s="34">
        <v>0.24</v>
      </c>
      <c r="H50" s="34">
        <v>560.2</v>
      </c>
      <c r="I50" s="52">
        <v>560.2</v>
      </c>
      <c r="J50" s="37" t="e">
        <f>#REF!*I50</f>
        <v>#REF!</v>
      </c>
      <c r="K50" s="37">
        <v>1</v>
      </c>
      <c r="L50" s="127"/>
      <c r="M50" s="84"/>
      <c r="N50" s="86"/>
      <c r="O50" s="86"/>
      <c r="P50" s="86"/>
      <c r="Q50" s="86"/>
      <c r="R50" s="86"/>
      <c r="S50" s="86"/>
      <c r="T50" s="86"/>
      <c r="U50" s="86"/>
      <c r="V50" s="84"/>
      <c r="W50" s="86"/>
      <c r="X50" s="86"/>
      <c r="Y50" s="86"/>
      <c r="Z50" s="86"/>
      <c r="AA50" s="86"/>
      <c r="AB50" s="86"/>
      <c r="AC50" s="86"/>
      <c r="AD50" s="86"/>
      <c r="AE50" s="86"/>
    </row>
    <row r="51" spans="1:31" ht="17.25" customHeight="1">
      <c r="A51" s="29">
        <v>44</v>
      </c>
      <c r="B51" s="54" t="s">
        <v>42</v>
      </c>
      <c r="C51" s="31" t="s">
        <v>43</v>
      </c>
      <c r="D51" s="32">
        <v>25</v>
      </c>
      <c r="E51" s="33">
        <v>27</v>
      </c>
      <c r="F51" s="34" t="e">
        <f>#REF!-G51</f>
        <v>#REF!</v>
      </c>
      <c r="G51" s="34">
        <v>0.24</v>
      </c>
      <c r="H51" s="34">
        <v>1289.59</v>
      </c>
      <c r="I51" s="52">
        <v>1289.59</v>
      </c>
      <c r="J51" s="37" t="e">
        <f>#REF!*I51</f>
        <v>#REF!</v>
      </c>
      <c r="K51" s="37">
        <v>1</v>
      </c>
      <c r="L51" s="127"/>
      <c r="M51" s="84"/>
      <c r="N51" s="86"/>
      <c r="O51" s="86"/>
      <c r="P51" s="86"/>
      <c r="Q51" s="86"/>
      <c r="R51" s="86"/>
      <c r="S51" s="86"/>
      <c r="T51" s="86"/>
      <c r="U51" s="86"/>
      <c r="V51" s="84"/>
      <c r="W51" s="86"/>
      <c r="X51" s="86"/>
      <c r="Y51" s="86"/>
      <c r="Z51" s="86"/>
      <c r="AA51" s="86"/>
      <c r="AB51" s="86"/>
      <c r="AC51" s="86"/>
      <c r="AD51" s="86"/>
      <c r="AE51" s="86"/>
    </row>
    <row r="52" spans="1:31" ht="17.25" customHeight="1">
      <c r="A52" s="29">
        <v>45</v>
      </c>
      <c r="B52" s="54" t="s">
        <v>42</v>
      </c>
      <c r="C52" s="31" t="s">
        <v>43</v>
      </c>
      <c r="D52" s="32">
        <v>26</v>
      </c>
      <c r="E52" s="33">
        <v>27</v>
      </c>
      <c r="F52" s="34" t="e">
        <f>#REF!-G52</f>
        <v>#REF!</v>
      </c>
      <c r="G52" s="34">
        <v>0.24</v>
      </c>
      <c r="H52" s="34">
        <v>1281.39</v>
      </c>
      <c r="I52" s="52">
        <v>1281.39</v>
      </c>
      <c r="J52" s="37" t="e">
        <f>#REF!*I52</f>
        <v>#REF!</v>
      </c>
      <c r="K52" s="37">
        <v>1</v>
      </c>
      <c r="L52" s="127"/>
      <c r="M52" s="84"/>
      <c r="N52" s="86"/>
      <c r="O52" s="86"/>
      <c r="P52" s="86"/>
      <c r="Q52" s="86"/>
      <c r="R52" s="86"/>
      <c r="S52" s="86"/>
      <c r="T52" s="86"/>
      <c r="U52" s="86"/>
      <c r="V52" s="84"/>
      <c r="W52" s="86"/>
      <c r="X52" s="86"/>
      <c r="Y52" s="86"/>
      <c r="Z52" s="86"/>
      <c r="AA52" s="86"/>
      <c r="AB52" s="86"/>
      <c r="AC52" s="86"/>
      <c r="AD52" s="86"/>
      <c r="AE52" s="86"/>
    </row>
    <row r="53" spans="1:31" ht="17.25" customHeight="1">
      <c r="A53" s="29">
        <v>46</v>
      </c>
      <c r="B53" s="54" t="s">
        <v>42</v>
      </c>
      <c r="C53" s="31" t="s">
        <v>43</v>
      </c>
      <c r="D53" s="32">
        <v>27</v>
      </c>
      <c r="E53" s="33">
        <v>27</v>
      </c>
      <c r="F53" s="34" t="e">
        <f>#REF!-G53</f>
        <v>#REF!</v>
      </c>
      <c r="G53" s="34">
        <v>0.24</v>
      </c>
      <c r="H53" s="34">
        <v>1268.22</v>
      </c>
      <c r="I53" s="52">
        <v>1268.22</v>
      </c>
      <c r="J53" s="37" t="e">
        <f>#REF!*I53</f>
        <v>#REF!</v>
      </c>
      <c r="K53" s="37">
        <v>1</v>
      </c>
      <c r="L53" s="127"/>
      <c r="M53" s="84"/>
      <c r="N53" s="86"/>
      <c r="O53" s="86"/>
      <c r="P53" s="86"/>
      <c r="Q53" s="86"/>
      <c r="R53" s="86"/>
      <c r="S53" s="86"/>
      <c r="T53" s="86"/>
      <c r="U53" s="86"/>
      <c r="V53" s="84"/>
      <c r="W53" s="86"/>
      <c r="X53" s="86"/>
      <c r="Y53" s="86"/>
      <c r="Z53" s="86"/>
      <c r="AA53" s="86"/>
      <c r="AB53" s="86"/>
      <c r="AC53" s="86"/>
      <c r="AD53" s="86"/>
      <c r="AE53" s="86"/>
    </row>
    <row r="54" spans="1:31" ht="17.25" customHeight="1">
      <c r="A54" s="29">
        <v>47</v>
      </c>
      <c r="B54" s="54" t="s">
        <v>42</v>
      </c>
      <c r="C54" s="31" t="s">
        <v>43</v>
      </c>
      <c r="D54" s="32">
        <v>28</v>
      </c>
      <c r="E54" s="33">
        <v>27</v>
      </c>
      <c r="F54" s="34" t="e">
        <f>#REF!-G54</f>
        <v>#REF!</v>
      </c>
      <c r="G54" s="34">
        <v>0.24</v>
      </c>
      <c r="H54" s="34">
        <v>1728.76</v>
      </c>
      <c r="I54" s="52">
        <v>1428.76</v>
      </c>
      <c r="J54" s="37" t="e">
        <f>#REF!*I54</f>
        <v>#REF!</v>
      </c>
      <c r="K54" s="37">
        <v>1</v>
      </c>
      <c r="L54" s="127"/>
      <c r="M54" s="84"/>
      <c r="N54" s="86"/>
      <c r="O54" s="86"/>
      <c r="P54" s="86"/>
      <c r="Q54" s="86"/>
      <c r="R54" s="86"/>
      <c r="S54" s="86"/>
      <c r="T54" s="86"/>
      <c r="U54" s="86"/>
      <c r="V54" s="84"/>
      <c r="W54" s="86"/>
      <c r="X54" s="86"/>
      <c r="Y54" s="86"/>
      <c r="Z54" s="86"/>
      <c r="AA54" s="86"/>
      <c r="AB54" s="86"/>
      <c r="AC54" s="86"/>
      <c r="AD54" s="86"/>
      <c r="AE54" s="86"/>
    </row>
    <row r="55" spans="1:31" ht="17.25" customHeight="1">
      <c r="A55" s="29">
        <v>48</v>
      </c>
      <c r="B55" s="54" t="s">
        <v>42</v>
      </c>
      <c r="C55" s="31" t="s">
        <v>43</v>
      </c>
      <c r="D55" s="32">
        <v>29</v>
      </c>
      <c r="E55" s="33">
        <v>27</v>
      </c>
      <c r="F55" s="34" t="e">
        <f>#REF!-G55</f>
        <v>#REF!</v>
      </c>
      <c r="G55" s="34">
        <v>0.24</v>
      </c>
      <c r="H55" s="34">
        <v>1436.25</v>
      </c>
      <c r="I55" s="52">
        <v>1436.25</v>
      </c>
      <c r="J55" s="37" t="e">
        <f>#REF!*I55</f>
        <v>#REF!</v>
      </c>
      <c r="K55" s="37">
        <v>1</v>
      </c>
      <c r="L55" s="128"/>
      <c r="M55" s="88"/>
      <c r="N55" s="87"/>
      <c r="O55" s="87"/>
      <c r="P55" s="87"/>
      <c r="Q55" s="87"/>
      <c r="R55" s="87"/>
      <c r="S55" s="87"/>
      <c r="T55" s="87"/>
      <c r="U55" s="87"/>
      <c r="V55" s="88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ht="17.25" customHeight="1">
      <c r="A56" s="43"/>
      <c r="B56" s="55"/>
      <c r="C56" s="45"/>
      <c r="D56" s="46"/>
      <c r="E56" s="56">
        <f aca="true" t="shared" si="2" ref="E56:K56">E57+E58+E59+E60</f>
        <v>44</v>
      </c>
      <c r="F56" s="56" t="e">
        <f t="shared" si="2"/>
        <v>#REF!</v>
      </c>
      <c r="G56" s="56">
        <f t="shared" si="2"/>
        <v>0.96</v>
      </c>
      <c r="H56" s="56">
        <f t="shared" si="2"/>
        <v>1753.6000000000001</v>
      </c>
      <c r="I56" s="56">
        <f t="shared" si="2"/>
        <v>1753.6000000000001</v>
      </c>
      <c r="J56" s="56" t="e">
        <f t="shared" si="2"/>
        <v>#REF!</v>
      </c>
      <c r="K56" s="56">
        <f t="shared" si="2"/>
        <v>4</v>
      </c>
      <c r="L56" s="132">
        <v>13.64</v>
      </c>
      <c r="M56" s="131">
        <v>3.03</v>
      </c>
      <c r="N56" s="131">
        <v>0.26</v>
      </c>
      <c r="O56" s="131">
        <v>0.03</v>
      </c>
      <c r="P56" s="131">
        <v>0.02</v>
      </c>
      <c r="Q56" s="131">
        <v>2.69</v>
      </c>
      <c r="R56" s="131">
        <v>0</v>
      </c>
      <c r="S56" s="131">
        <v>0.03</v>
      </c>
      <c r="T56" s="131">
        <v>1.8</v>
      </c>
      <c r="U56" s="131">
        <v>0.28</v>
      </c>
      <c r="V56" s="131">
        <v>2.02</v>
      </c>
      <c r="W56" s="131">
        <v>0.45</v>
      </c>
      <c r="X56" s="131">
        <v>0.84</v>
      </c>
      <c r="Y56" s="131">
        <v>0.67</v>
      </c>
      <c r="Z56" s="131">
        <v>0.06</v>
      </c>
      <c r="AA56" s="131">
        <v>0</v>
      </c>
      <c r="AB56" s="131">
        <v>0.75</v>
      </c>
      <c r="AC56" s="131">
        <v>0.19</v>
      </c>
      <c r="AD56" s="96">
        <v>0.26</v>
      </c>
      <c r="AE56" s="96">
        <v>5.3</v>
      </c>
    </row>
    <row r="57" spans="1:31" ht="17.25" customHeight="1">
      <c r="A57" s="29">
        <v>49</v>
      </c>
      <c r="B57" s="41" t="s">
        <v>28</v>
      </c>
      <c r="C57" s="31" t="s">
        <v>44</v>
      </c>
      <c r="D57" s="32">
        <v>40</v>
      </c>
      <c r="E57" s="53">
        <v>12</v>
      </c>
      <c r="F57" s="34" t="e">
        <f>#REF!-G57</f>
        <v>#REF!</v>
      </c>
      <c r="G57" s="34">
        <v>0.24</v>
      </c>
      <c r="H57" s="34">
        <v>454.8</v>
      </c>
      <c r="I57" s="52">
        <v>454.8</v>
      </c>
      <c r="J57" s="37" t="e">
        <f>#REF!*I57</f>
        <v>#REF!</v>
      </c>
      <c r="K57" s="37">
        <v>1</v>
      </c>
      <c r="L57" s="125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</row>
    <row r="58" spans="1:31" ht="17.25" customHeight="1">
      <c r="A58" s="29">
        <v>50</v>
      </c>
      <c r="B58" s="41" t="s">
        <v>28</v>
      </c>
      <c r="C58" s="31" t="s">
        <v>44</v>
      </c>
      <c r="D58" s="32">
        <v>42</v>
      </c>
      <c r="E58" s="53">
        <v>12</v>
      </c>
      <c r="F58" s="34" t="e">
        <f>#REF!-G58</f>
        <v>#REF!</v>
      </c>
      <c r="G58" s="34">
        <v>0.24</v>
      </c>
      <c r="H58" s="34">
        <v>536.9</v>
      </c>
      <c r="I58" s="52">
        <v>536.9</v>
      </c>
      <c r="J58" s="37" t="e">
        <f>#REF!*I58</f>
        <v>#REF!</v>
      </c>
      <c r="K58" s="37">
        <v>1</v>
      </c>
      <c r="L58" s="125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</row>
    <row r="59" spans="1:31" ht="17.25" customHeight="1">
      <c r="A59" s="29">
        <v>51</v>
      </c>
      <c r="B59" s="41" t="s">
        <v>28</v>
      </c>
      <c r="C59" s="31" t="s">
        <v>32</v>
      </c>
      <c r="D59" s="32">
        <v>3</v>
      </c>
      <c r="E59" s="53">
        <v>8</v>
      </c>
      <c r="F59" s="34" t="e">
        <f>#REF!-G59</f>
        <v>#REF!</v>
      </c>
      <c r="G59" s="34">
        <v>0.24</v>
      </c>
      <c r="H59" s="34">
        <v>318.2</v>
      </c>
      <c r="I59" s="52">
        <v>318.2</v>
      </c>
      <c r="J59" s="37" t="e">
        <f>#REF!*I59</f>
        <v>#REF!</v>
      </c>
      <c r="K59" s="37">
        <v>1</v>
      </c>
      <c r="L59" s="127"/>
      <c r="M59" s="84"/>
      <c r="N59" s="86"/>
      <c r="O59" s="86"/>
      <c r="P59" s="86"/>
      <c r="Q59" s="86"/>
      <c r="R59" s="86"/>
      <c r="S59" s="86"/>
      <c r="T59" s="86"/>
      <c r="U59" s="86"/>
      <c r="V59" s="84"/>
      <c r="W59" s="86"/>
      <c r="X59" s="86"/>
      <c r="Y59" s="86"/>
      <c r="Z59" s="86"/>
      <c r="AA59" s="86"/>
      <c r="AB59" s="86"/>
      <c r="AC59" s="86"/>
      <c r="AD59" s="86"/>
      <c r="AE59" s="86"/>
    </row>
    <row r="60" spans="1:31" ht="17.25" customHeight="1">
      <c r="A60" s="29">
        <v>52</v>
      </c>
      <c r="B60" s="41" t="s">
        <v>28</v>
      </c>
      <c r="C60" s="31" t="s">
        <v>32</v>
      </c>
      <c r="D60" s="32">
        <v>5</v>
      </c>
      <c r="E60" s="53">
        <v>12</v>
      </c>
      <c r="F60" s="34" t="e">
        <f>#REF!-G60</f>
        <v>#REF!</v>
      </c>
      <c r="G60" s="34">
        <v>0.24</v>
      </c>
      <c r="H60" s="34">
        <v>443.7</v>
      </c>
      <c r="I60" s="52">
        <v>443.7</v>
      </c>
      <c r="J60" s="37" t="e">
        <f>#REF!*I60</f>
        <v>#REF!</v>
      </c>
      <c r="K60" s="37">
        <v>1</v>
      </c>
      <c r="L60" s="128"/>
      <c r="M60" s="88"/>
      <c r="N60" s="87"/>
      <c r="O60" s="87"/>
      <c r="P60" s="87"/>
      <c r="Q60" s="87"/>
      <c r="R60" s="87"/>
      <c r="S60" s="87"/>
      <c r="T60" s="87"/>
      <c r="U60" s="87"/>
      <c r="V60" s="88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ht="17.25" customHeight="1">
      <c r="A61" s="43"/>
      <c r="B61" s="44"/>
      <c r="C61" s="45"/>
      <c r="D61" s="46"/>
      <c r="E61" s="57">
        <f aca="true" t="shared" si="3" ref="E61:K61">E62+E63+E64+E65+E66+E67</f>
        <v>114</v>
      </c>
      <c r="F61" s="57" t="e">
        <f t="shared" si="3"/>
        <v>#REF!</v>
      </c>
      <c r="G61" s="57">
        <f t="shared" si="3"/>
        <v>1.44</v>
      </c>
      <c r="H61" s="57">
        <f t="shared" si="3"/>
        <v>4982.86</v>
      </c>
      <c r="I61" s="57">
        <f t="shared" si="3"/>
        <v>5342.86</v>
      </c>
      <c r="J61" s="57" t="e">
        <f t="shared" si="3"/>
        <v>#REF!</v>
      </c>
      <c r="K61" s="56">
        <f t="shared" si="3"/>
        <v>6</v>
      </c>
      <c r="L61" s="132">
        <v>13.59</v>
      </c>
      <c r="M61" s="131">
        <v>2.99</v>
      </c>
      <c r="N61" s="131">
        <v>0.22</v>
      </c>
      <c r="O61" s="131">
        <v>0.03</v>
      </c>
      <c r="P61" s="131">
        <v>0</v>
      </c>
      <c r="Q61" s="131">
        <v>2.69</v>
      </c>
      <c r="R61" s="131">
        <v>0.01</v>
      </c>
      <c r="S61" s="131">
        <v>0.03</v>
      </c>
      <c r="T61" s="131">
        <v>1.8</v>
      </c>
      <c r="U61" s="131">
        <v>0.28</v>
      </c>
      <c r="V61" s="131">
        <v>2.02</v>
      </c>
      <c r="W61" s="131">
        <v>0.45</v>
      </c>
      <c r="X61" s="131">
        <v>0.84</v>
      </c>
      <c r="Y61" s="131">
        <v>0.67</v>
      </c>
      <c r="Z61" s="131">
        <v>0.06</v>
      </c>
      <c r="AA61" s="131">
        <v>0</v>
      </c>
      <c r="AB61" s="131">
        <v>0.75</v>
      </c>
      <c r="AC61" s="131">
        <v>0.19</v>
      </c>
      <c r="AD61" s="96">
        <v>0.26</v>
      </c>
      <c r="AE61" s="96">
        <v>5.3</v>
      </c>
    </row>
    <row r="62" spans="1:31" ht="17.25" customHeight="1">
      <c r="A62" s="29">
        <v>53</v>
      </c>
      <c r="B62" s="41" t="s">
        <v>28</v>
      </c>
      <c r="C62" s="31" t="s">
        <v>45</v>
      </c>
      <c r="D62" s="32">
        <v>6</v>
      </c>
      <c r="E62" s="53">
        <v>18</v>
      </c>
      <c r="F62" s="34" t="e">
        <f>#REF!-G62</f>
        <v>#REF!</v>
      </c>
      <c r="G62" s="34">
        <v>0.24</v>
      </c>
      <c r="H62" s="34">
        <v>837.9</v>
      </c>
      <c r="I62" s="52">
        <v>837.9</v>
      </c>
      <c r="J62" s="37" t="e">
        <f>#REF!*I62</f>
        <v>#REF!</v>
      </c>
      <c r="K62" s="37">
        <v>1</v>
      </c>
      <c r="L62" s="125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ht="17.25" customHeight="1">
      <c r="A63" s="29">
        <v>54</v>
      </c>
      <c r="B63" s="41" t="s">
        <v>28</v>
      </c>
      <c r="C63" s="31" t="s">
        <v>45</v>
      </c>
      <c r="D63" s="32">
        <v>8</v>
      </c>
      <c r="E63" s="33">
        <v>18</v>
      </c>
      <c r="F63" s="34" t="e">
        <f>#REF!-G63</f>
        <v>#REF!</v>
      </c>
      <c r="G63" s="34">
        <v>0.24</v>
      </c>
      <c r="H63" s="34">
        <v>855.72</v>
      </c>
      <c r="I63" s="52">
        <v>855.72</v>
      </c>
      <c r="J63" s="37" t="e">
        <f>#REF!*I63</f>
        <v>#REF!</v>
      </c>
      <c r="K63" s="37">
        <v>1</v>
      </c>
      <c r="L63" s="125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ht="17.25" customHeight="1">
      <c r="A64" s="29">
        <v>55</v>
      </c>
      <c r="B64" s="41" t="s">
        <v>28</v>
      </c>
      <c r="C64" s="31" t="s">
        <v>45</v>
      </c>
      <c r="D64" s="32">
        <v>10</v>
      </c>
      <c r="E64" s="33">
        <v>18</v>
      </c>
      <c r="F64" s="34" t="e">
        <f>#REF!-G64</f>
        <v>#REF!</v>
      </c>
      <c r="G64" s="34">
        <v>0.24</v>
      </c>
      <c r="H64" s="34">
        <v>840.2</v>
      </c>
      <c r="I64" s="52">
        <v>840.2</v>
      </c>
      <c r="J64" s="37" t="e">
        <f>#REF!*I64</f>
        <v>#REF!</v>
      </c>
      <c r="K64" s="37">
        <v>1</v>
      </c>
      <c r="L64" s="127"/>
      <c r="M64" s="84"/>
      <c r="N64" s="86"/>
      <c r="O64" s="86"/>
      <c r="P64" s="86"/>
      <c r="Q64" s="86"/>
      <c r="R64" s="86"/>
      <c r="S64" s="86"/>
      <c r="T64" s="86"/>
      <c r="U64" s="86"/>
      <c r="V64" s="84"/>
      <c r="W64" s="86"/>
      <c r="X64" s="86"/>
      <c r="Y64" s="86"/>
      <c r="Z64" s="86"/>
      <c r="AA64" s="86"/>
      <c r="AB64" s="86"/>
      <c r="AC64" s="86"/>
      <c r="AD64" s="86"/>
      <c r="AE64" s="86"/>
    </row>
    <row r="65" spans="1:31" ht="17.25" customHeight="1">
      <c r="A65" s="29">
        <v>56</v>
      </c>
      <c r="B65" s="41" t="s">
        <v>28</v>
      </c>
      <c r="C65" s="31" t="s">
        <v>45</v>
      </c>
      <c r="D65" s="32">
        <v>11</v>
      </c>
      <c r="E65" s="33">
        <v>18</v>
      </c>
      <c r="F65" s="34" t="e">
        <f>#REF!-G65</f>
        <v>#REF!</v>
      </c>
      <c r="G65" s="34">
        <v>0.24</v>
      </c>
      <c r="H65" s="34">
        <v>481.1</v>
      </c>
      <c r="I65" s="52">
        <v>841.1</v>
      </c>
      <c r="J65" s="37" t="e">
        <f>#REF!*I65</f>
        <v>#REF!</v>
      </c>
      <c r="K65" s="37">
        <v>1</v>
      </c>
      <c r="L65" s="127"/>
      <c r="M65" s="84"/>
      <c r="N65" s="86"/>
      <c r="O65" s="86"/>
      <c r="P65" s="86"/>
      <c r="Q65" s="86"/>
      <c r="R65" s="86"/>
      <c r="S65" s="86"/>
      <c r="T65" s="86"/>
      <c r="U65" s="86"/>
      <c r="V65" s="84"/>
      <c r="W65" s="86"/>
      <c r="X65" s="86"/>
      <c r="Y65" s="86"/>
      <c r="Z65" s="86"/>
      <c r="AA65" s="86"/>
      <c r="AB65" s="86"/>
      <c r="AC65" s="86"/>
      <c r="AD65" s="86"/>
      <c r="AE65" s="86"/>
    </row>
    <row r="66" spans="1:31" ht="17.25" customHeight="1">
      <c r="A66" s="29">
        <v>57</v>
      </c>
      <c r="B66" s="41" t="s">
        <v>28</v>
      </c>
      <c r="C66" s="31" t="s">
        <v>29</v>
      </c>
      <c r="D66" s="32">
        <v>6</v>
      </c>
      <c r="E66" s="33">
        <v>24</v>
      </c>
      <c r="F66" s="34" t="e">
        <f>#REF!-G66</f>
        <v>#REF!</v>
      </c>
      <c r="G66" s="35">
        <v>0.24</v>
      </c>
      <c r="H66" s="35">
        <v>1106.64</v>
      </c>
      <c r="I66" s="36">
        <v>1106.64</v>
      </c>
      <c r="J66" s="37" t="e">
        <f>#REF!*I66</f>
        <v>#REF!</v>
      </c>
      <c r="K66" s="37">
        <v>1</v>
      </c>
      <c r="L66" s="127"/>
      <c r="M66" s="84"/>
      <c r="N66" s="86"/>
      <c r="O66" s="86"/>
      <c r="P66" s="86"/>
      <c r="Q66" s="86"/>
      <c r="R66" s="86"/>
      <c r="S66" s="86"/>
      <c r="T66" s="86"/>
      <c r="U66" s="86"/>
      <c r="V66" s="84"/>
      <c r="W66" s="86"/>
      <c r="X66" s="86"/>
      <c r="Y66" s="86"/>
      <c r="Z66" s="86"/>
      <c r="AA66" s="86"/>
      <c r="AB66" s="86"/>
      <c r="AC66" s="86"/>
      <c r="AD66" s="86"/>
      <c r="AE66" s="86"/>
    </row>
    <row r="67" spans="1:31" ht="17.25" customHeight="1">
      <c r="A67" s="29">
        <v>58</v>
      </c>
      <c r="B67" s="41" t="s">
        <v>28</v>
      </c>
      <c r="C67" s="31" t="s">
        <v>29</v>
      </c>
      <c r="D67" s="32">
        <v>7</v>
      </c>
      <c r="E67" s="33">
        <v>18</v>
      </c>
      <c r="F67" s="34" t="e">
        <f>#REF!-G67</f>
        <v>#REF!</v>
      </c>
      <c r="G67" s="35">
        <v>0.24</v>
      </c>
      <c r="H67" s="35">
        <v>861.3</v>
      </c>
      <c r="I67" s="36">
        <v>861.3</v>
      </c>
      <c r="J67" s="37" t="e">
        <f>#REF!*I67</f>
        <v>#REF!</v>
      </c>
      <c r="K67" s="37">
        <v>1</v>
      </c>
      <c r="L67" s="128"/>
      <c r="M67" s="88"/>
      <c r="N67" s="87"/>
      <c r="O67" s="87"/>
      <c r="P67" s="87"/>
      <c r="Q67" s="87"/>
      <c r="R67" s="87"/>
      <c r="S67" s="87"/>
      <c r="T67" s="87"/>
      <c r="U67" s="87"/>
      <c r="V67" s="88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ht="17.25" customHeight="1">
      <c r="A68" s="29"/>
      <c r="B68" s="41"/>
      <c r="C68" s="31"/>
      <c r="D68" s="32"/>
      <c r="E68" s="47">
        <f aca="true" t="shared" si="4" ref="E68:K68">SUM(E69:E87)</f>
        <v>237</v>
      </c>
      <c r="F68" s="47" t="e">
        <f t="shared" si="4"/>
        <v>#REF!</v>
      </c>
      <c r="G68" s="47">
        <f t="shared" si="4"/>
        <v>4.560000000000002</v>
      </c>
      <c r="H68" s="47">
        <f t="shared" si="4"/>
        <v>10130.5</v>
      </c>
      <c r="I68" s="47">
        <f t="shared" si="4"/>
        <v>10130.5</v>
      </c>
      <c r="J68" s="47" t="e">
        <f t="shared" si="4"/>
        <v>#REF!</v>
      </c>
      <c r="K68" s="61">
        <f t="shared" si="4"/>
        <v>19</v>
      </c>
      <c r="L68" s="132">
        <v>13.55</v>
      </c>
      <c r="M68" s="131">
        <v>2.96</v>
      </c>
      <c r="N68" s="131">
        <v>0.21</v>
      </c>
      <c r="O68" s="131">
        <v>0.03</v>
      </c>
      <c r="P68" s="131">
        <v>0</v>
      </c>
      <c r="Q68" s="131">
        <v>2.69</v>
      </c>
      <c r="R68" s="131">
        <v>0</v>
      </c>
      <c r="S68" s="131">
        <v>0.03</v>
      </c>
      <c r="T68" s="131">
        <v>1.8</v>
      </c>
      <c r="U68" s="131">
        <v>0.28</v>
      </c>
      <c r="V68" s="131">
        <v>2.02</v>
      </c>
      <c r="W68" s="131">
        <v>0.45</v>
      </c>
      <c r="X68" s="131">
        <v>0.84</v>
      </c>
      <c r="Y68" s="131">
        <v>0.67</v>
      </c>
      <c r="Z68" s="131">
        <v>0.06</v>
      </c>
      <c r="AA68" s="131">
        <v>0</v>
      </c>
      <c r="AB68" s="131">
        <v>0.75</v>
      </c>
      <c r="AC68" s="131">
        <v>0.19</v>
      </c>
      <c r="AD68" s="96">
        <v>0.26</v>
      </c>
      <c r="AE68" s="96">
        <v>5.3</v>
      </c>
    </row>
    <row r="69" spans="1:31" ht="15.75" customHeight="1">
      <c r="A69" s="58">
        <v>59</v>
      </c>
      <c r="B69" s="41" t="s">
        <v>28</v>
      </c>
      <c r="C69" s="31" t="s">
        <v>45</v>
      </c>
      <c r="D69" s="32">
        <v>3</v>
      </c>
      <c r="E69" s="53">
        <v>12</v>
      </c>
      <c r="F69" s="34" t="e">
        <f>#REF!-G69</f>
        <v>#REF!</v>
      </c>
      <c r="G69" s="34">
        <v>0.24</v>
      </c>
      <c r="H69" s="34">
        <v>525.6</v>
      </c>
      <c r="I69" s="52">
        <v>525.6</v>
      </c>
      <c r="J69" s="37" t="e">
        <f>#REF!*I69</f>
        <v>#REF!</v>
      </c>
      <c r="K69" s="37">
        <v>1</v>
      </c>
      <c r="L69" s="125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ht="17.25" customHeight="1">
      <c r="A70" s="58">
        <v>60</v>
      </c>
      <c r="B70" s="41" t="s">
        <v>28</v>
      </c>
      <c r="C70" s="31" t="s">
        <v>45</v>
      </c>
      <c r="D70" s="32">
        <v>4</v>
      </c>
      <c r="E70" s="53">
        <v>16</v>
      </c>
      <c r="F70" s="34" t="e">
        <f>#REF!-G70</f>
        <v>#REF!</v>
      </c>
      <c r="G70" s="34">
        <v>0.24</v>
      </c>
      <c r="H70" s="34">
        <v>729.9</v>
      </c>
      <c r="I70" s="52">
        <v>729.9</v>
      </c>
      <c r="J70" s="37" t="e">
        <f>#REF!*I70</f>
        <v>#REF!</v>
      </c>
      <c r="K70" s="37">
        <v>1</v>
      </c>
      <c r="L70" s="125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ht="17.25" customHeight="1">
      <c r="A71" s="58">
        <v>61</v>
      </c>
      <c r="B71" s="41" t="s">
        <v>28</v>
      </c>
      <c r="C71" s="31" t="s">
        <v>45</v>
      </c>
      <c r="D71" s="32">
        <v>5</v>
      </c>
      <c r="E71" s="53">
        <v>12</v>
      </c>
      <c r="F71" s="34" t="e">
        <f>#REF!-G71</f>
        <v>#REF!</v>
      </c>
      <c r="G71" s="34">
        <v>0.24</v>
      </c>
      <c r="H71" s="34">
        <v>506.9</v>
      </c>
      <c r="I71" s="52">
        <v>506.9</v>
      </c>
      <c r="J71" s="37" t="e">
        <f>#REF!*I71</f>
        <v>#REF!</v>
      </c>
      <c r="K71" s="37">
        <v>1</v>
      </c>
      <c r="L71" s="127"/>
      <c r="M71" s="84"/>
      <c r="N71" s="86"/>
      <c r="O71" s="86"/>
      <c r="P71" s="86"/>
      <c r="Q71" s="86"/>
      <c r="R71" s="86"/>
      <c r="S71" s="86"/>
      <c r="T71" s="86"/>
      <c r="U71" s="86"/>
      <c r="V71" s="84"/>
      <c r="W71" s="86"/>
      <c r="X71" s="86"/>
      <c r="Y71" s="86"/>
      <c r="Z71" s="86"/>
      <c r="AA71" s="86"/>
      <c r="AB71" s="86"/>
      <c r="AC71" s="86"/>
      <c r="AD71" s="86"/>
      <c r="AE71" s="86"/>
    </row>
    <row r="72" spans="1:31" ht="17.25" customHeight="1">
      <c r="A72" s="58">
        <v>62</v>
      </c>
      <c r="B72" s="41" t="s">
        <v>28</v>
      </c>
      <c r="C72" s="31" t="s">
        <v>46</v>
      </c>
      <c r="D72" s="32" t="s">
        <v>38</v>
      </c>
      <c r="E72" s="53">
        <v>12</v>
      </c>
      <c r="F72" s="34" t="e">
        <f>#REF!-G72</f>
        <v>#REF!</v>
      </c>
      <c r="G72" s="34">
        <v>0.24</v>
      </c>
      <c r="H72" s="34">
        <v>570</v>
      </c>
      <c r="I72" s="52">
        <v>570</v>
      </c>
      <c r="J72" s="37" t="e">
        <f>#REF!*I72</f>
        <v>#REF!</v>
      </c>
      <c r="K72" s="37">
        <v>1</v>
      </c>
      <c r="L72" s="127"/>
      <c r="M72" s="84"/>
      <c r="N72" s="86"/>
      <c r="O72" s="86"/>
      <c r="P72" s="86"/>
      <c r="Q72" s="86"/>
      <c r="R72" s="86"/>
      <c r="S72" s="86"/>
      <c r="T72" s="86"/>
      <c r="U72" s="86"/>
      <c r="V72" s="84"/>
      <c r="W72" s="86"/>
      <c r="X72" s="86"/>
      <c r="Y72" s="86"/>
      <c r="Z72" s="86"/>
      <c r="AA72" s="86"/>
      <c r="AB72" s="86"/>
      <c r="AC72" s="86"/>
      <c r="AD72" s="86"/>
      <c r="AE72" s="86"/>
    </row>
    <row r="73" spans="1:31" ht="17.25" customHeight="1">
      <c r="A73" s="58">
        <v>63</v>
      </c>
      <c r="B73" s="41" t="s">
        <v>28</v>
      </c>
      <c r="C73" s="31" t="s">
        <v>44</v>
      </c>
      <c r="D73" s="32">
        <v>31</v>
      </c>
      <c r="E73" s="53">
        <v>12</v>
      </c>
      <c r="F73" s="34" t="e">
        <f>#REF!-G73</f>
        <v>#REF!</v>
      </c>
      <c r="G73" s="34">
        <v>0.24</v>
      </c>
      <c r="H73" s="34">
        <v>444.6</v>
      </c>
      <c r="I73" s="52">
        <v>444.6</v>
      </c>
      <c r="J73" s="37" t="e">
        <f>#REF!*I73</f>
        <v>#REF!</v>
      </c>
      <c r="K73" s="37">
        <v>1</v>
      </c>
      <c r="L73" s="127"/>
      <c r="M73" s="84"/>
      <c r="N73" s="86"/>
      <c r="O73" s="86"/>
      <c r="P73" s="86"/>
      <c r="Q73" s="86"/>
      <c r="R73" s="86"/>
      <c r="S73" s="86"/>
      <c r="T73" s="86"/>
      <c r="U73" s="86"/>
      <c r="V73" s="84"/>
      <c r="W73" s="86"/>
      <c r="X73" s="86"/>
      <c r="Y73" s="86"/>
      <c r="Z73" s="86"/>
      <c r="AA73" s="86"/>
      <c r="AB73" s="86"/>
      <c r="AC73" s="86"/>
      <c r="AD73" s="86"/>
      <c r="AE73" s="86"/>
    </row>
    <row r="74" spans="1:31" ht="17.25" customHeight="1">
      <c r="A74" s="58">
        <v>64</v>
      </c>
      <c r="B74" s="41" t="s">
        <v>28</v>
      </c>
      <c r="C74" s="31" t="s">
        <v>44</v>
      </c>
      <c r="D74" s="32">
        <v>33</v>
      </c>
      <c r="E74" s="53">
        <v>4</v>
      </c>
      <c r="F74" s="34" t="e">
        <f>#REF!-G74</f>
        <v>#REF!</v>
      </c>
      <c r="G74" s="34">
        <v>0.24</v>
      </c>
      <c r="H74" s="34">
        <v>162.5</v>
      </c>
      <c r="I74" s="52">
        <v>162.5</v>
      </c>
      <c r="J74" s="37" t="e">
        <f>#REF!*I74</f>
        <v>#REF!</v>
      </c>
      <c r="K74" s="37">
        <v>1</v>
      </c>
      <c r="L74" s="127"/>
      <c r="M74" s="84"/>
      <c r="N74" s="86"/>
      <c r="O74" s="86"/>
      <c r="P74" s="86"/>
      <c r="Q74" s="86"/>
      <c r="R74" s="86"/>
      <c r="S74" s="86"/>
      <c r="T74" s="86"/>
      <c r="U74" s="86"/>
      <c r="V74" s="84"/>
      <c r="W74" s="86"/>
      <c r="X74" s="86"/>
      <c r="Y74" s="86"/>
      <c r="Z74" s="86"/>
      <c r="AA74" s="86"/>
      <c r="AB74" s="86"/>
      <c r="AC74" s="86"/>
      <c r="AD74" s="86"/>
      <c r="AE74" s="86"/>
    </row>
    <row r="75" spans="1:31" ht="17.25" customHeight="1">
      <c r="A75" s="58">
        <v>65</v>
      </c>
      <c r="B75" s="41" t="s">
        <v>28</v>
      </c>
      <c r="C75" s="31" t="s">
        <v>44</v>
      </c>
      <c r="D75" s="32">
        <v>35</v>
      </c>
      <c r="E75" s="53">
        <v>12</v>
      </c>
      <c r="F75" s="34" t="e">
        <f>#REF!-G75</f>
        <v>#REF!</v>
      </c>
      <c r="G75" s="35">
        <v>0.24</v>
      </c>
      <c r="H75" s="35">
        <v>454.6</v>
      </c>
      <c r="I75" s="36">
        <v>454.6</v>
      </c>
      <c r="J75" s="37" t="e">
        <f>#REF!*I75</f>
        <v>#REF!</v>
      </c>
      <c r="K75" s="37">
        <v>1</v>
      </c>
      <c r="L75" s="127"/>
      <c r="M75" s="84"/>
      <c r="N75" s="86"/>
      <c r="O75" s="86"/>
      <c r="P75" s="86"/>
      <c r="Q75" s="86"/>
      <c r="R75" s="86"/>
      <c r="S75" s="86"/>
      <c r="T75" s="86"/>
      <c r="U75" s="86"/>
      <c r="V75" s="84"/>
      <c r="W75" s="86"/>
      <c r="X75" s="86"/>
      <c r="Y75" s="86"/>
      <c r="Z75" s="86"/>
      <c r="AA75" s="86"/>
      <c r="AB75" s="86"/>
      <c r="AC75" s="86"/>
      <c r="AD75" s="86"/>
      <c r="AE75" s="86"/>
    </row>
    <row r="76" spans="1:31" ht="17.25" customHeight="1">
      <c r="A76" s="58">
        <v>66</v>
      </c>
      <c r="B76" s="41" t="s">
        <v>28</v>
      </c>
      <c r="C76" s="31" t="s">
        <v>44</v>
      </c>
      <c r="D76" s="32">
        <v>37</v>
      </c>
      <c r="E76" s="53">
        <v>8</v>
      </c>
      <c r="F76" s="34" t="e">
        <f>#REF!-G76</f>
        <v>#REF!</v>
      </c>
      <c r="G76" s="34">
        <v>0.24</v>
      </c>
      <c r="H76" s="34">
        <v>292.8</v>
      </c>
      <c r="I76" s="52">
        <v>292.8</v>
      </c>
      <c r="J76" s="37" t="e">
        <f>#REF!*I76</f>
        <v>#REF!</v>
      </c>
      <c r="K76" s="37">
        <v>1</v>
      </c>
      <c r="L76" s="127"/>
      <c r="M76" s="84"/>
      <c r="N76" s="86"/>
      <c r="O76" s="86"/>
      <c r="P76" s="86"/>
      <c r="Q76" s="86"/>
      <c r="R76" s="86"/>
      <c r="S76" s="86"/>
      <c r="T76" s="86"/>
      <c r="U76" s="86"/>
      <c r="V76" s="84"/>
      <c r="W76" s="86"/>
      <c r="X76" s="86"/>
      <c r="Y76" s="86"/>
      <c r="Z76" s="86"/>
      <c r="AA76" s="86"/>
      <c r="AB76" s="86"/>
      <c r="AC76" s="86"/>
      <c r="AD76" s="86"/>
      <c r="AE76" s="86"/>
    </row>
    <row r="77" spans="1:31" ht="17.25" customHeight="1">
      <c r="A77" s="58">
        <v>67</v>
      </c>
      <c r="B77" s="41" t="s">
        <v>28</v>
      </c>
      <c r="C77" s="31" t="s">
        <v>44</v>
      </c>
      <c r="D77" s="32">
        <v>39</v>
      </c>
      <c r="E77" s="53">
        <v>12</v>
      </c>
      <c r="F77" s="34" t="e">
        <f>#REF!-G77</f>
        <v>#REF!</v>
      </c>
      <c r="G77" s="35">
        <v>0.24</v>
      </c>
      <c r="H77" s="35">
        <v>454.7</v>
      </c>
      <c r="I77" s="36">
        <v>454.7</v>
      </c>
      <c r="J77" s="37" t="e">
        <f>#REF!*I77</f>
        <v>#REF!</v>
      </c>
      <c r="K77" s="37">
        <v>1</v>
      </c>
      <c r="L77" s="127"/>
      <c r="M77" s="84"/>
      <c r="N77" s="86"/>
      <c r="O77" s="86"/>
      <c r="P77" s="86"/>
      <c r="Q77" s="86"/>
      <c r="R77" s="86"/>
      <c r="S77" s="86"/>
      <c r="T77" s="86"/>
      <c r="U77" s="86"/>
      <c r="V77" s="84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ht="17.25" customHeight="1">
      <c r="A78" s="58">
        <v>68</v>
      </c>
      <c r="B78" s="41" t="s">
        <v>28</v>
      </c>
      <c r="C78" s="31" t="s">
        <v>32</v>
      </c>
      <c r="D78" s="32">
        <v>2</v>
      </c>
      <c r="E78" s="53">
        <v>8</v>
      </c>
      <c r="F78" s="34" t="e">
        <f>#REF!-G78</f>
        <v>#REF!</v>
      </c>
      <c r="G78" s="34">
        <v>0.24</v>
      </c>
      <c r="H78" s="34">
        <v>315.7</v>
      </c>
      <c r="I78" s="52">
        <v>315.7</v>
      </c>
      <c r="J78" s="37" t="e">
        <f>#REF!*I78</f>
        <v>#REF!</v>
      </c>
      <c r="K78" s="37">
        <v>1</v>
      </c>
      <c r="L78" s="127"/>
      <c r="M78" s="84"/>
      <c r="N78" s="86"/>
      <c r="O78" s="86"/>
      <c r="P78" s="86"/>
      <c r="Q78" s="86"/>
      <c r="R78" s="86"/>
      <c r="S78" s="86"/>
      <c r="T78" s="86"/>
      <c r="U78" s="86"/>
      <c r="V78" s="84"/>
      <c r="W78" s="86"/>
      <c r="X78" s="86"/>
      <c r="Y78" s="86"/>
      <c r="Z78" s="86"/>
      <c r="AA78" s="86"/>
      <c r="AB78" s="86"/>
      <c r="AC78" s="86"/>
      <c r="AD78" s="86"/>
      <c r="AE78" s="86"/>
    </row>
    <row r="79" spans="1:31" ht="17.25" customHeight="1">
      <c r="A79" s="58">
        <v>69</v>
      </c>
      <c r="B79" s="41" t="s">
        <v>28</v>
      </c>
      <c r="C79" s="31" t="s">
        <v>32</v>
      </c>
      <c r="D79" s="32">
        <v>4</v>
      </c>
      <c r="E79" s="53">
        <v>12</v>
      </c>
      <c r="F79" s="34" t="e">
        <f>#REF!-G79</f>
        <v>#REF!</v>
      </c>
      <c r="G79" s="34">
        <v>0.24</v>
      </c>
      <c r="H79" s="34">
        <v>579.8</v>
      </c>
      <c r="I79" s="52">
        <v>579.8</v>
      </c>
      <c r="J79" s="37" t="e">
        <f>#REF!*I79</f>
        <v>#REF!</v>
      </c>
      <c r="K79" s="37">
        <v>1</v>
      </c>
      <c r="L79" s="127"/>
      <c r="M79" s="84"/>
      <c r="N79" s="86"/>
      <c r="O79" s="86"/>
      <c r="P79" s="86"/>
      <c r="Q79" s="86"/>
      <c r="R79" s="86"/>
      <c r="S79" s="86"/>
      <c r="T79" s="86"/>
      <c r="U79" s="86"/>
      <c r="V79" s="84"/>
      <c r="W79" s="86"/>
      <c r="X79" s="86"/>
      <c r="Y79" s="86"/>
      <c r="Z79" s="86"/>
      <c r="AA79" s="86"/>
      <c r="AB79" s="86"/>
      <c r="AC79" s="86"/>
      <c r="AD79" s="86"/>
      <c r="AE79" s="86"/>
    </row>
    <row r="80" spans="1:31" ht="17.25" customHeight="1">
      <c r="A80" s="58">
        <v>70</v>
      </c>
      <c r="B80" s="41" t="s">
        <v>28</v>
      </c>
      <c r="C80" s="31" t="s">
        <v>44</v>
      </c>
      <c r="D80" s="32">
        <v>41</v>
      </c>
      <c r="E80" s="53">
        <v>12</v>
      </c>
      <c r="F80" s="34" t="e">
        <f>#REF!-G80</f>
        <v>#REF!</v>
      </c>
      <c r="G80" s="35">
        <v>0.24</v>
      </c>
      <c r="H80" s="35">
        <v>445.4</v>
      </c>
      <c r="I80" s="36">
        <v>445.4</v>
      </c>
      <c r="J80" s="37" t="e">
        <f>#REF!*I80</f>
        <v>#REF!</v>
      </c>
      <c r="K80" s="37">
        <v>1</v>
      </c>
      <c r="L80" s="127"/>
      <c r="M80" s="84"/>
      <c r="N80" s="86"/>
      <c r="O80" s="86"/>
      <c r="P80" s="86"/>
      <c r="Q80" s="86"/>
      <c r="R80" s="86"/>
      <c r="S80" s="86"/>
      <c r="T80" s="86"/>
      <c r="U80" s="86"/>
      <c r="V80" s="84"/>
      <c r="W80" s="86"/>
      <c r="X80" s="86"/>
      <c r="Y80" s="86"/>
      <c r="Z80" s="86"/>
      <c r="AA80" s="86"/>
      <c r="AB80" s="86"/>
      <c r="AC80" s="86"/>
      <c r="AD80" s="86"/>
      <c r="AE80" s="86"/>
    </row>
    <row r="81" spans="1:31" ht="17.25" customHeight="1">
      <c r="A81" s="58">
        <v>71</v>
      </c>
      <c r="B81" s="41" t="s">
        <v>28</v>
      </c>
      <c r="C81" s="31" t="s">
        <v>32</v>
      </c>
      <c r="D81" s="32">
        <v>6</v>
      </c>
      <c r="E81" s="53">
        <v>12</v>
      </c>
      <c r="F81" s="34" t="e">
        <f>#REF!-G81</f>
        <v>#REF!</v>
      </c>
      <c r="G81" s="34">
        <v>0.24</v>
      </c>
      <c r="H81" s="34">
        <v>448.3</v>
      </c>
      <c r="I81" s="52">
        <v>448.3</v>
      </c>
      <c r="J81" s="37" t="e">
        <f>#REF!*I81</f>
        <v>#REF!</v>
      </c>
      <c r="K81" s="37">
        <v>1</v>
      </c>
      <c r="L81" s="127"/>
      <c r="M81" s="84"/>
      <c r="N81" s="86"/>
      <c r="O81" s="86"/>
      <c r="P81" s="86"/>
      <c r="Q81" s="86"/>
      <c r="R81" s="86"/>
      <c r="S81" s="86"/>
      <c r="T81" s="86"/>
      <c r="U81" s="86"/>
      <c r="V81" s="84"/>
      <c r="W81" s="86"/>
      <c r="X81" s="86"/>
      <c r="Y81" s="86"/>
      <c r="Z81" s="86"/>
      <c r="AA81" s="86"/>
      <c r="AB81" s="86"/>
      <c r="AC81" s="86"/>
      <c r="AD81" s="86"/>
      <c r="AE81" s="86"/>
    </row>
    <row r="82" spans="1:31" ht="17.25" customHeight="1">
      <c r="A82" s="58">
        <v>72</v>
      </c>
      <c r="B82" s="41" t="s">
        <v>28</v>
      </c>
      <c r="C82" s="31" t="s">
        <v>32</v>
      </c>
      <c r="D82" s="32">
        <v>7</v>
      </c>
      <c r="E82" s="53">
        <v>12</v>
      </c>
      <c r="F82" s="34" t="e">
        <f>#REF!-G82</f>
        <v>#REF!</v>
      </c>
      <c r="G82" s="34">
        <v>0.24</v>
      </c>
      <c r="H82" s="34">
        <v>581.3</v>
      </c>
      <c r="I82" s="52">
        <v>581.3</v>
      </c>
      <c r="J82" s="37" t="e">
        <f>#REF!*I82</f>
        <v>#REF!</v>
      </c>
      <c r="K82" s="37">
        <v>1</v>
      </c>
      <c r="L82" s="127"/>
      <c r="M82" s="84"/>
      <c r="N82" s="86"/>
      <c r="O82" s="86"/>
      <c r="P82" s="86"/>
      <c r="Q82" s="86"/>
      <c r="R82" s="86"/>
      <c r="S82" s="86"/>
      <c r="T82" s="86"/>
      <c r="U82" s="86"/>
      <c r="V82" s="84"/>
      <c r="W82" s="86"/>
      <c r="X82" s="86"/>
      <c r="Y82" s="86"/>
      <c r="Z82" s="86"/>
      <c r="AA82" s="86"/>
      <c r="AB82" s="86"/>
      <c r="AC82" s="86"/>
      <c r="AD82" s="86"/>
      <c r="AE82" s="86"/>
    </row>
    <row r="83" spans="1:31" ht="17.25" customHeight="1">
      <c r="A83" s="58">
        <v>73</v>
      </c>
      <c r="B83" s="41" t="s">
        <v>28</v>
      </c>
      <c r="C83" s="31" t="s">
        <v>32</v>
      </c>
      <c r="D83" s="32">
        <v>9</v>
      </c>
      <c r="E83" s="53">
        <v>18</v>
      </c>
      <c r="F83" s="34" t="e">
        <f>#REF!-G83</f>
        <v>#REF!</v>
      </c>
      <c r="G83" s="34">
        <v>0.24</v>
      </c>
      <c r="H83" s="34">
        <v>869.3</v>
      </c>
      <c r="I83" s="52">
        <v>869.3</v>
      </c>
      <c r="J83" s="37" t="e">
        <f>#REF!*I83</f>
        <v>#REF!</v>
      </c>
      <c r="K83" s="37">
        <v>1</v>
      </c>
      <c r="L83" s="127"/>
      <c r="M83" s="84"/>
      <c r="N83" s="86"/>
      <c r="O83" s="86"/>
      <c r="P83" s="86"/>
      <c r="Q83" s="86"/>
      <c r="R83" s="86"/>
      <c r="S83" s="86"/>
      <c r="T83" s="86"/>
      <c r="U83" s="86"/>
      <c r="V83" s="84"/>
      <c r="W83" s="86"/>
      <c r="X83" s="86"/>
      <c r="Y83" s="86"/>
      <c r="Z83" s="86"/>
      <c r="AA83" s="86"/>
      <c r="AB83" s="86"/>
      <c r="AC83" s="86"/>
      <c r="AD83" s="86"/>
      <c r="AE83" s="86"/>
    </row>
    <row r="84" spans="1:31" ht="17.25" customHeight="1">
      <c r="A84" s="58">
        <v>74</v>
      </c>
      <c r="B84" s="41" t="s">
        <v>28</v>
      </c>
      <c r="C84" s="31" t="s">
        <v>32</v>
      </c>
      <c r="D84" s="32">
        <v>11</v>
      </c>
      <c r="E84" s="53">
        <v>27</v>
      </c>
      <c r="F84" s="34" t="e">
        <f>#REF!-G84</f>
        <v>#REF!</v>
      </c>
      <c r="G84" s="34">
        <v>0.24</v>
      </c>
      <c r="H84" s="34">
        <v>1322.1</v>
      </c>
      <c r="I84" s="52">
        <v>1322.1</v>
      </c>
      <c r="J84" s="37" t="e">
        <f>#REF!*I84</f>
        <v>#REF!</v>
      </c>
      <c r="K84" s="37">
        <v>1</v>
      </c>
      <c r="L84" s="127"/>
      <c r="M84" s="84"/>
      <c r="N84" s="86"/>
      <c r="O84" s="86"/>
      <c r="P84" s="86"/>
      <c r="Q84" s="86"/>
      <c r="R84" s="86"/>
      <c r="S84" s="86"/>
      <c r="T84" s="86"/>
      <c r="U84" s="86"/>
      <c r="V84" s="84"/>
      <c r="W84" s="86"/>
      <c r="X84" s="86"/>
      <c r="Y84" s="86"/>
      <c r="Z84" s="86"/>
      <c r="AA84" s="86"/>
      <c r="AB84" s="86"/>
      <c r="AC84" s="86"/>
      <c r="AD84" s="86"/>
      <c r="AE84" s="86"/>
    </row>
    <row r="85" spans="1:31" ht="17.25" customHeight="1">
      <c r="A85" s="58">
        <v>75</v>
      </c>
      <c r="B85" s="41" t="s">
        <v>28</v>
      </c>
      <c r="C85" s="31" t="s">
        <v>43</v>
      </c>
      <c r="D85" s="32">
        <v>11</v>
      </c>
      <c r="E85" s="53">
        <v>12</v>
      </c>
      <c r="F85" s="34" t="e">
        <f>#REF!-G85</f>
        <v>#REF!</v>
      </c>
      <c r="G85" s="34">
        <v>0.24</v>
      </c>
      <c r="H85" s="34">
        <v>578.9</v>
      </c>
      <c r="I85" s="52">
        <v>578.9</v>
      </c>
      <c r="J85" s="37" t="e">
        <f>#REF!*I85</f>
        <v>#REF!</v>
      </c>
      <c r="K85" s="37">
        <v>1</v>
      </c>
      <c r="L85" s="127"/>
      <c r="M85" s="84"/>
      <c r="N85" s="86"/>
      <c r="O85" s="86"/>
      <c r="P85" s="86"/>
      <c r="Q85" s="86"/>
      <c r="R85" s="86"/>
      <c r="S85" s="86"/>
      <c r="T85" s="86"/>
      <c r="U85" s="86"/>
      <c r="V85" s="84"/>
      <c r="W85" s="86"/>
      <c r="X85" s="86"/>
      <c r="Y85" s="86"/>
      <c r="Z85" s="86"/>
      <c r="AA85" s="86"/>
      <c r="AB85" s="86"/>
      <c r="AC85" s="86"/>
      <c r="AD85" s="86"/>
      <c r="AE85" s="86"/>
    </row>
    <row r="86" spans="1:31" ht="17.25" customHeight="1">
      <c r="A86" s="58">
        <v>76</v>
      </c>
      <c r="B86" s="41" t="s">
        <v>28</v>
      </c>
      <c r="C86" s="31" t="s">
        <v>47</v>
      </c>
      <c r="D86" s="32">
        <v>6</v>
      </c>
      <c r="E86" s="53">
        <v>16</v>
      </c>
      <c r="F86" s="34" t="e">
        <f>#REF!-G86</f>
        <v>#REF!</v>
      </c>
      <c r="G86" s="35">
        <v>0.24</v>
      </c>
      <c r="H86" s="35">
        <v>546.5</v>
      </c>
      <c r="I86" s="36">
        <v>546.5</v>
      </c>
      <c r="J86" s="37" t="e">
        <f>#REF!*I86</f>
        <v>#REF!</v>
      </c>
      <c r="K86" s="37">
        <v>1</v>
      </c>
      <c r="L86" s="127"/>
      <c r="M86" s="84"/>
      <c r="N86" s="86"/>
      <c r="O86" s="86"/>
      <c r="P86" s="86"/>
      <c r="Q86" s="86"/>
      <c r="R86" s="86"/>
      <c r="S86" s="86"/>
      <c r="T86" s="86"/>
      <c r="U86" s="86"/>
      <c r="V86" s="84"/>
      <c r="W86" s="86"/>
      <c r="X86" s="86"/>
      <c r="Y86" s="86"/>
      <c r="Z86" s="86"/>
      <c r="AA86" s="86"/>
      <c r="AB86" s="86"/>
      <c r="AC86" s="86"/>
      <c r="AD86" s="86"/>
      <c r="AE86" s="86"/>
    </row>
    <row r="87" spans="1:31" ht="17.25" customHeight="1">
      <c r="A87" s="58">
        <v>77</v>
      </c>
      <c r="B87" s="41" t="s">
        <v>28</v>
      </c>
      <c r="C87" s="31" t="s">
        <v>47</v>
      </c>
      <c r="D87" s="32">
        <v>7</v>
      </c>
      <c r="E87" s="53">
        <v>8</v>
      </c>
      <c r="F87" s="34" t="e">
        <f>#REF!-G87</f>
        <v>#REF!</v>
      </c>
      <c r="G87" s="35">
        <v>0.24</v>
      </c>
      <c r="H87" s="35">
        <v>301.6</v>
      </c>
      <c r="I87" s="36">
        <v>301.6</v>
      </c>
      <c r="J87" s="37" t="e">
        <f>#REF!*I87</f>
        <v>#REF!</v>
      </c>
      <c r="K87" s="37">
        <v>1</v>
      </c>
      <c r="L87" s="128"/>
      <c r="M87" s="88"/>
      <c r="N87" s="87"/>
      <c r="O87" s="87"/>
      <c r="P87" s="87"/>
      <c r="Q87" s="87"/>
      <c r="R87" s="87"/>
      <c r="S87" s="87"/>
      <c r="T87" s="87"/>
      <c r="U87" s="87"/>
      <c r="V87" s="88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ht="17.25" customHeight="1">
      <c r="A88" s="58"/>
      <c r="B88" s="41"/>
      <c r="C88" s="31"/>
      <c r="D88" s="32"/>
      <c r="E88" s="47">
        <f aca="true" t="shared" si="5" ref="E88:K88">E89+E90+E91</f>
        <v>28</v>
      </c>
      <c r="F88" s="47" t="e">
        <f t="shared" si="5"/>
        <v>#REF!</v>
      </c>
      <c r="G88" s="47">
        <f t="shared" si="5"/>
        <v>0</v>
      </c>
      <c r="H88" s="47">
        <f t="shared" si="5"/>
        <v>948.3</v>
      </c>
      <c r="I88" s="47">
        <f t="shared" si="5"/>
        <v>948.3</v>
      </c>
      <c r="J88" s="47" t="e">
        <f t="shared" si="5"/>
        <v>#REF!</v>
      </c>
      <c r="K88" s="61">
        <f t="shared" si="5"/>
        <v>3</v>
      </c>
      <c r="L88" s="132">
        <v>10.65</v>
      </c>
      <c r="M88" s="131">
        <v>2.87</v>
      </c>
      <c r="N88" s="131">
        <v>0.51</v>
      </c>
      <c r="O88" s="131">
        <v>0.12</v>
      </c>
      <c r="P88" s="131">
        <v>0</v>
      </c>
      <c r="Q88" s="131">
        <v>0</v>
      </c>
      <c r="R88" s="131">
        <v>0</v>
      </c>
      <c r="S88" s="131">
        <v>2.24</v>
      </c>
      <c r="T88" s="131">
        <v>0</v>
      </c>
      <c r="U88" s="131">
        <v>0.28</v>
      </c>
      <c r="V88" s="131">
        <v>2.02</v>
      </c>
      <c r="W88" s="131">
        <v>0.45</v>
      </c>
      <c r="X88" s="131">
        <v>0.84</v>
      </c>
      <c r="Y88" s="131">
        <v>0.67</v>
      </c>
      <c r="Z88" s="131">
        <v>0.06</v>
      </c>
      <c r="AA88" s="131">
        <v>0</v>
      </c>
      <c r="AB88" s="131">
        <v>0.75</v>
      </c>
      <c r="AC88" s="131">
        <v>0.19</v>
      </c>
      <c r="AD88" s="96">
        <v>0.26</v>
      </c>
      <c r="AE88" s="96">
        <v>4.28</v>
      </c>
    </row>
    <row r="89" spans="1:31" ht="17.25" customHeight="1">
      <c r="A89" s="58">
        <v>78</v>
      </c>
      <c r="B89" s="41" t="s">
        <v>28</v>
      </c>
      <c r="C89" s="31" t="s">
        <v>48</v>
      </c>
      <c r="D89" s="32">
        <v>116</v>
      </c>
      <c r="E89" s="33">
        <v>12</v>
      </c>
      <c r="F89" s="34" t="e">
        <f>#REF!-G89</f>
        <v>#REF!</v>
      </c>
      <c r="G89" s="35"/>
      <c r="H89" s="35">
        <v>243.5</v>
      </c>
      <c r="I89" s="36">
        <v>243.5</v>
      </c>
      <c r="J89" s="37" t="e">
        <f>#REF!*I89</f>
        <v>#REF!</v>
      </c>
      <c r="K89" s="37">
        <v>1</v>
      </c>
      <c r="L89" s="125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</row>
    <row r="90" spans="1:31" ht="17.25" customHeight="1">
      <c r="A90" s="58">
        <v>79</v>
      </c>
      <c r="B90" s="41" t="s">
        <v>28</v>
      </c>
      <c r="C90" s="31" t="s">
        <v>48</v>
      </c>
      <c r="D90" s="32">
        <v>118</v>
      </c>
      <c r="E90" s="33">
        <v>8</v>
      </c>
      <c r="F90" s="34" t="e">
        <f>#REF!-G90</f>
        <v>#REF!</v>
      </c>
      <c r="G90" s="35"/>
      <c r="H90" s="35">
        <v>306.5</v>
      </c>
      <c r="I90" s="36">
        <v>306.5</v>
      </c>
      <c r="J90" s="37" t="e">
        <f>#REF!*I90</f>
        <v>#REF!</v>
      </c>
      <c r="K90" s="37">
        <v>1</v>
      </c>
      <c r="L90" s="125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</row>
    <row r="91" spans="1:31" ht="17.25" customHeight="1">
      <c r="A91" s="58">
        <v>80</v>
      </c>
      <c r="B91" s="41" t="s">
        <v>28</v>
      </c>
      <c r="C91" s="31" t="s">
        <v>48</v>
      </c>
      <c r="D91" s="32">
        <v>121</v>
      </c>
      <c r="E91" s="33">
        <v>8</v>
      </c>
      <c r="F91" s="34" t="e">
        <f>#REF!-G91</f>
        <v>#REF!</v>
      </c>
      <c r="G91" s="35"/>
      <c r="H91" s="35">
        <v>398.3</v>
      </c>
      <c r="I91" s="36">
        <v>398.3</v>
      </c>
      <c r="J91" s="37" t="e">
        <f>#REF!*I91</f>
        <v>#REF!</v>
      </c>
      <c r="K91" s="37">
        <v>1</v>
      </c>
      <c r="L91" s="128"/>
      <c r="M91" s="88"/>
      <c r="N91" s="87"/>
      <c r="O91" s="87"/>
      <c r="P91" s="87"/>
      <c r="Q91" s="87"/>
      <c r="R91" s="87"/>
      <c r="S91" s="87"/>
      <c r="T91" s="87"/>
      <c r="U91" s="87"/>
      <c r="V91" s="88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ht="17.25" customHeight="1">
      <c r="A92" s="58"/>
      <c r="B92" s="41"/>
      <c r="C92" s="31"/>
      <c r="D92" s="32"/>
      <c r="E92" s="47">
        <f aca="true" t="shared" si="6" ref="E92:K92">E93</f>
        <v>8</v>
      </c>
      <c r="F92" s="47" t="e">
        <f t="shared" si="6"/>
        <v>#REF!</v>
      </c>
      <c r="G92" s="47">
        <f t="shared" si="6"/>
        <v>0.24</v>
      </c>
      <c r="H92" s="47">
        <f t="shared" si="6"/>
        <v>306.5</v>
      </c>
      <c r="I92" s="47">
        <f t="shared" si="6"/>
        <v>306.5</v>
      </c>
      <c r="J92" s="47" t="e">
        <f t="shared" si="6"/>
        <v>#REF!</v>
      </c>
      <c r="K92" s="61">
        <f t="shared" si="6"/>
        <v>1</v>
      </c>
      <c r="L92" s="132">
        <v>10.28</v>
      </c>
      <c r="M92" s="131">
        <v>2.86</v>
      </c>
      <c r="N92" s="131">
        <v>2.53</v>
      </c>
      <c r="O92" s="131">
        <v>0.12</v>
      </c>
      <c r="P92" s="131">
        <v>0</v>
      </c>
      <c r="Q92" s="131">
        <v>0</v>
      </c>
      <c r="R92" s="131">
        <v>0</v>
      </c>
      <c r="S92" s="131">
        <v>0.21</v>
      </c>
      <c r="T92" s="131">
        <v>0</v>
      </c>
      <c r="U92" s="131">
        <v>0.28</v>
      </c>
      <c r="V92" s="131">
        <v>2.02</v>
      </c>
      <c r="W92" s="131">
        <v>0.45</v>
      </c>
      <c r="X92" s="131">
        <v>0.84</v>
      </c>
      <c r="Y92" s="131">
        <v>0.67</v>
      </c>
      <c r="Z92" s="131">
        <v>0.06</v>
      </c>
      <c r="AA92" s="131">
        <v>0</v>
      </c>
      <c r="AB92" s="131">
        <v>0.75</v>
      </c>
      <c r="AC92" s="131">
        <v>0.19</v>
      </c>
      <c r="AD92" s="96">
        <v>0.26</v>
      </c>
      <c r="AE92" s="96">
        <v>3.92</v>
      </c>
    </row>
    <row r="93" spans="1:31" ht="17.25" customHeight="1">
      <c r="A93" s="58">
        <v>81</v>
      </c>
      <c r="B93" s="41" t="s">
        <v>28</v>
      </c>
      <c r="C93" s="31" t="s">
        <v>32</v>
      </c>
      <c r="D93" s="32">
        <v>1</v>
      </c>
      <c r="E93" s="53">
        <v>8</v>
      </c>
      <c r="F93" s="34" t="e">
        <f>#REF!-G93</f>
        <v>#REF!</v>
      </c>
      <c r="G93" s="34">
        <v>0.24</v>
      </c>
      <c r="H93" s="34">
        <v>306.5</v>
      </c>
      <c r="I93" s="52">
        <v>306.5</v>
      </c>
      <c r="J93" s="37" t="e">
        <f>#REF!*I93</f>
        <v>#REF!</v>
      </c>
      <c r="K93" s="37">
        <v>1</v>
      </c>
      <c r="L93" s="126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ht="17.25" customHeight="1">
      <c r="A94" s="58"/>
      <c r="B94" s="41"/>
      <c r="C94" s="31"/>
      <c r="D94" s="32"/>
      <c r="E94" s="47">
        <f>E95+E96++E97+E98+E99+E100+E101</f>
        <v>91</v>
      </c>
      <c r="F94" s="47" t="e">
        <f>F95+F96+F98+F99+F100+F101</f>
        <v>#REF!</v>
      </c>
      <c r="G94" s="47">
        <f>G95+G96+G98+G99+G100+G101</f>
        <v>1.44</v>
      </c>
      <c r="H94" s="47">
        <f>H95+H96+H98+H99+H100+H101</f>
        <v>3954.7</v>
      </c>
      <c r="I94" s="47">
        <f>I95+I96+I97+I98+I99+I100+I101</f>
        <v>4315.799999999999</v>
      </c>
      <c r="J94" s="47" t="e">
        <f>J95+J96+J98+J99+J100+J101</f>
        <v>#REF!</v>
      </c>
      <c r="K94" s="61">
        <f>K95+K96+K97+K98+K99+K100+K101</f>
        <v>7</v>
      </c>
      <c r="L94" s="132">
        <v>10.08</v>
      </c>
      <c r="M94" s="131">
        <v>1.57</v>
      </c>
      <c r="N94" s="131">
        <v>0</v>
      </c>
      <c r="O94" s="131">
        <v>0</v>
      </c>
      <c r="P94" s="131">
        <v>0</v>
      </c>
      <c r="Q94" s="131">
        <v>0</v>
      </c>
      <c r="R94" s="131">
        <v>0</v>
      </c>
      <c r="S94" s="131">
        <v>1.57</v>
      </c>
      <c r="T94" s="131">
        <v>1.8</v>
      </c>
      <c r="U94" s="131">
        <v>0.28</v>
      </c>
      <c r="V94" s="131">
        <v>1.18</v>
      </c>
      <c r="W94" s="131">
        <v>0.45</v>
      </c>
      <c r="X94" s="131">
        <v>0</v>
      </c>
      <c r="Y94" s="131">
        <v>0.67</v>
      </c>
      <c r="Z94" s="131">
        <v>0.06</v>
      </c>
      <c r="AA94" s="131">
        <v>0</v>
      </c>
      <c r="AB94" s="131">
        <v>0.75</v>
      </c>
      <c r="AC94" s="131">
        <v>0.19</v>
      </c>
      <c r="AD94" s="96">
        <v>0.26</v>
      </c>
      <c r="AE94" s="96">
        <v>4.05</v>
      </c>
    </row>
    <row r="95" spans="1:31" ht="17.25" customHeight="1">
      <c r="A95" s="58">
        <v>82</v>
      </c>
      <c r="B95" s="41" t="s">
        <v>28</v>
      </c>
      <c r="C95" s="31" t="s">
        <v>49</v>
      </c>
      <c r="D95" s="32">
        <v>1</v>
      </c>
      <c r="E95" s="53">
        <v>6</v>
      </c>
      <c r="F95" s="34" t="e">
        <f>#REF!-G95</f>
        <v>#REF!</v>
      </c>
      <c r="G95" s="35">
        <v>0.24</v>
      </c>
      <c r="H95" s="35">
        <v>279.7</v>
      </c>
      <c r="I95" s="36">
        <v>279.7</v>
      </c>
      <c r="J95" s="37" t="e">
        <f>#REF!*I95</f>
        <v>#REF!</v>
      </c>
      <c r="K95" s="37">
        <v>1</v>
      </c>
      <c r="L95" s="125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7.25" customHeight="1">
      <c r="A96" s="58">
        <v>83</v>
      </c>
      <c r="B96" s="41" t="s">
        <v>28</v>
      </c>
      <c r="C96" s="31" t="s">
        <v>49</v>
      </c>
      <c r="D96" s="32">
        <v>2</v>
      </c>
      <c r="E96" s="53">
        <v>6</v>
      </c>
      <c r="F96" s="34" t="e">
        <f>#REF!-G96</f>
        <v>#REF!</v>
      </c>
      <c r="G96" s="35">
        <v>0.24</v>
      </c>
      <c r="H96" s="35">
        <v>279.9</v>
      </c>
      <c r="I96" s="36">
        <v>279.9</v>
      </c>
      <c r="J96" s="37" t="e">
        <f>#REF!*I96</f>
        <v>#REF!</v>
      </c>
      <c r="K96" s="37">
        <v>1</v>
      </c>
      <c r="L96" s="125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7.25" customHeight="1">
      <c r="A97" s="58">
        <v>84</v>
      </c>
      <c r="B97" s="41" t="s">
        <v>28</v>
      </c>
      <c r="C97" s="31" t="s">
        <v>52</v>
      </c>
      <c r="D97" s="32">
        <v>16</v>
      </c>
      <c r="E97" s="33">
        <v>7</v>
      </c>
      <c r="F97" s="34" t="e">
        <f>#REF!-G97</f>
        <v>#REF!</v>
      </c>
      <c r="G97" s="34">
        <v>0.24</v>
      </c>
      <c r="H97" s="34">
        <v>361.1</v>
      </c>
      <c r="I97" s="52">
        <v>361.1</v>
      </c>
      <c r="J97" s="37" t="e">
        <f>#REF!*I97</f>
        <v>#REF!</v>
      </c>
      <c r="K97" s="37">
        <v>1</v>
      </c>
      <c r="L97" s="127"/>
      <c r="M97" s="84"/>
      <c r="N97" s="86"/>
      <c r="O97" s="86"/>
      <c r="P97" s="86"/>
      <c r="Q97" s="86"/>
      <c r="R97" s="86"/>
      <c r="S97" s="86"/>
      <c r="T97" s="86"/>
      <c r="U97" s="86"/>
      <c r="V97" s="84"/>
      <c r="W97" s="86"/>
      <c r="X97" s="94"/>
      <c r="Y97" s="86"/>
      <c r="Z97" s="86"/>
      <c r="AA97" s="86"/>
      <c r="AB97" s="86"/>
      <c r="AC97" s="86"/>
      <c r="AD97" s="86"/>
      <c r="AE97" s="86"/>
    </row>
    <row r="98" spans="1:31" ht="17.25" customHeight="1">
      <c r="A98" s="58">
        <v>85</v>
      </c>
      <c r="B98" s="54" t="s">
        <v>50</v>
      </c>
      <c r="C98" s="31"/>
      <c r="D98" s="32">
        <v>54</v>
      </c>
      <c r="E98" s="33">
        <v>18</v>
      </c>
      <c r="F98" s="34" t="e">
        <f>#REF!-G98</f>
        <v>#REF!</v>
      </c>
      <c r="G98" s="34">
        <v>0.24</v>
      </c>
      <c r="H98" s="34">
        <v>801.1</v>
      </c>
      <c r="I98" s="52">
        <v>801.1</v>
      </c>
      <c r="J98" s="37" t="e">
        <f>#REF!*I98</f>
        <v>#REF!</v>
      </c>
      <c r="K98" s="37">
        <v>1</v>
      </c>
      <c r="L98" s="127"/>
      <c r="M98" s="84"/>
      <c r="N98" s="86"/>
      <c r="O98" s="86"/>
      <c r="P98" s="86"/>
      <c r="Q98" s="86"/>
      <c r="R98" s="86"/>
      <c r="S98" s="86"/>
      <c r="T98" s="86"/>
      <c r="U98" s="86"/>
      <c r="V98" s="84"/>
      <c r="W98" s="86"/>
      <c r="X98" s="94"/>
      <c r="Y98" s="86"/>
      <c r="Z98" s="86"/>
      <c r="AA98" s="86"/>
      <c r="AB98" s="86"/>
      <c r="AC98" s="86"/>
      <c r="AD98" s="86"/>
      <c r="AE98" s="86"/>
    </row>
    <row r="99" spans="1:31" ht="17.25" customHeight="1">
      <c r="A99" s="58">
        <v>86</v>
      </c>
      <c r="B99" s="54" t="s">
        <v>50</v>
      </c>
      <c r="C99" s="31"/>
      <c r="D99" s="32">
        <v>55</v>
      </c>
      <c r="E99" s="33">
        <v>18</v>
      </c>
      <c r="F99" s="34" t="e">
        <f>#REF!-G99</f>
        <v>#REF!</v>
      </c>
      <c r="G99" s="34">
        <v>0.24</v>
      </c>
      <c r="H99" s="34">
        <v>859.9</v>
      </c>
      <c r="I99" s="52">
        <v>859.9</v>
      </c>
      <c r="J99" s="37" t="e">
        <f>#REF!*I99</f>
        <v>#REF!</v>
      </c>
      <c r="K99" s="37">
        <v>1</v>
      </c>
      <c r="L99" s="127"/>
      <c r="M99" s="84"/>
      <c r="N99" s="86"/>
      <c r="O99" s="86"/>
      <c r="P99" s="86"/>
      <c r="Q99" s="86"/>
      <c r="R99" s="86"/>
      <c r="S99" s="86"/>
      <c r="T99" s="86"/>
      <c r="U99" s="86"/>
      <c r="V99" s="84"/>
      <c r="W99" s="86"/>
      <c r="X99" s="94"/>
      <c r="Y99" s="86"/>
      <c r="Z99" s="86"/>
      <c r="AA99" s="86"/>
      <c r="AB99" s="86"/>
      <c r="AC99" s="86"/>
      <c r="AD99" s="86"/>
      <c r="AE99" s="86"/>
    </row>
    <row r="100" spans="1:31" ht="17.25" customHeight="1">
      <c r="A100" s="58">
        <v>87</v>
      </c>
      <c r="B100" s="54" t="s">
        <v>50</v>
      </c>
      <c r="C100" s="31"/>
      <c r="D100" s="32">
        <v>56</v>
      </c>
      <c r="E100" s="33">
        <v>18</v>
      </c>
      <c r="F100" s="34" t="e">
        <f>#REF!-G100</f>
        <v>#REF!</v>
      </c>
      <c r="G100" s="34">
        <v>0.24</v>
      </c>
      <c r="H100" s="34">
        <v>869.6</v>
      </c>
      <c r="I100" s="52">
        <v>869.6</v>
      </c>
      <c r="J100" s="37" t="e">
        <f>#REF!*I100</f>
        <v>#REF!</v>
      </c>
      <c r="K100" s="37">
        <v>1</v>
      </c>
      <c r="L100" s="127"/>
      <c r="M100" s="84"/>
      <c r="N100" s="86"/>
      <c r="O100" s="86"/>
      <c r="P100" s="86"/>
      <c r="Q100" s="86"/>
      <c r="R100" s="86"/>
      <c r="S100" s="86"/>
      <c r="T100" s="86"/>
      <c r="U100" s="86"/>
      <c r="V100" s="84"/>
      <c r="W100" s="86"/>
      <c r="X100" s="94"/>
      <c r="Y100" s="86"/>
      <c r="Z100" s="86"/>
      <c r="AA100" s="86"/>
      <c r="AB100" s="86"/>
      <c r="AC100" s="86"/>
      <c r="AD100" s="86"/>
      <c r="AE100" s="86"/>
    </row>
    <row r="101" spans="1:31" ht="17.25" customHeight="1" thickBot="1">
      <c r="A101" s="58">
        <v>88</v>
      </c>
      <c r="B101" s="54" t="s">
        <v>50</v>
      </c>
      <c r="C101" s="31"/>
      <c r="D101" s="32">
        <v>57</v>
      </c>
      <c r="E101" s="33">
        <v>18</v>
      </c>
      <c r="F101" s="34" t="e">
        <f>#REF!-G101</f>
        <v>#REF!</v>
      </c>
      <c r="G101" s="34">
        <v>0.24</v>
      </c>
      <c r="H101" s="34">
        <v>864.5</v>
      </c>
      <c r="I101" s="52">
        <v>864.5</v>
      </c>
      <c r="J101" s="59" t="e">
        <f>#REF!*I101</f>
        <v>#REF!</v>
      </c>
      <c r="K101" s="37">
        <v>1</v>
      </c>
      <c r="L101" s="128"/>
      <c r="M101" s="88"/>
      <c r="N101" s="87"/>
      <c r="O101" s="87"/>
      <c r="P101" s="87"/>
      <c r="Q101" s="87"/>
      <c r="R101" s="87"/>
      <c r="S101" s="87"/>
      <c r="T101" s="87"/>
      <c r="U101" s="87"/>
      <c r="V101" s="88"/>
      <c r="W101" s="87"/>
      <c r="X101" s="95"/>
      <c r="Y101" s="87"/>
      <c r="Z101" s="87"/>
      <c r="AA101" s="87"/>
      <c r="AB101" s="87"/>
      <c r="AC101" s="87"/>
      <c r="AD101" s="87"/>
      <c r="AE101" s="87"/>
    </row>
    <row r="102" spans="1:31" ht="17.25" customHeight="1" thickTop="1">
      <c r="A102" s="58"/>
      <c r="B102" s="41"/>
      <c r="C102" s="31"/>
      <c r="D102" s="32"/>
      <c r="E102" s="57">
        <f aca="true" t="shared" si="7" ref="E102:K102">E103</f>
        <v>19</v>
      </c>
      <c r="F102" s="57" t="e">
        <f t="shared" si="7"/>
        <v>#REF!</v>
      </c>
      <c r="G102" s="57">
        <f t="shared" si="7"/>
        <v>0</v>
      </c>
      <c r="H102" s="57">
        <f t="shared" si="7"/>
        <v>608.1</v>
      </c>
      <c r="I102" s="57">
        <f t="shared" si="7"/>
        <v>608.1</v>
      </c>
      <c r="J102" s="57" t="e">
        <f t="shared" si="7"/>
        <v>#REF!</v>
      </c>
      <c r="K102" s="57">
        <f t="shared" si="7"/>
        <v>1</v>
      </c>
      <c r="L102" s="132">
        <v>8.7</v>
      </c>
      <c r="M102" s="131">
        <v>3.82</v>
      </c>
      <c r="N102" s="131">
        <v>3.67</v>
      </c>
      <c r="O102" s="131">
        <v>0.12</v>
      </c>
      <c r="P102" s="131">
        <v>0</v>
      </c>
      <c r="Q102" s="131">
        <v>0</v>
      </c>
      <c r="R102" s="131">
        <v>0.03</v>
      </c>
      <c r="S102" s="131">
        <v>0</v>
      </c>
      <c r="T102" s="131">
        <v>0</v>
      </c>
      <c r="U102" s="131">
        <v>0.28</v>
      </c>
      <c r="V102" s="131">
        <v>0.84</v>
      </c>
      <c r="W102" s="131">
        <v>0</v>
      </c>
      <c r="X102" s="131">
        <v>0.84</v>
      </c>
      <c r="Y102" s="131">
        <v>0</v>
      </c>
      <c r="Z102" s="131">
        <v>0</v>
      </c>
      <c r="AA102" s="131">
        <v>0</v>
      </c>
      <c r="AB102" s="131">
        <v>0</v>
      </c>
      <c r="AC102" s="131">
        <v>0</v>
      </c>
      <c r="AD102" s="96">
        <v>0.26</v>
      </c>
      <c r="AE102" s="96">
        <v>3.49</v>
      </c>
    </row>
    <row r="103" spans="1:31" ht="17.25" customHeight="1">
      <c r="A103" s="58">
        <v>89</v>
      </c>
      <c r="B103" s="41" t="s">
        <v>28</v>
      </c>
      <c r="C103" s="31" t="s">
        <v>48</v>
      </c>
      <c r="D103" s="32">
        <v>111</v>
      </c>
      <c r="E103" s="33">
        <v>19</v>
      </c>
      <c r="F103" s="34" t="e">
        <f>#REF!-G103</f>
        <v>#REF!</v>
      </c>
      <c r="G103" s="34"/>
      <c r="H103" s="34">
        <v>608.1</v>
      </c>
      <c r="I103" s="52">
        <v>608.1</v>
      </c>
      <c r="J103" s="37" t="e">
        <f>#REF!*I103</f>
        <v>#REF!</v>
      </c>
      <c r="K103" s="115">
        <v>1</v>
      </c>
      <c r="L103" s="61"/>
      <c r="M103" s="116"/>
      <c r="N103" s="117"/>
      <c r="O103" s="118"/>
      <c r="P103" s="118"/>
      <c r="Q103" s="119"/>
      <c r="R103" s="118"/>
      <c r="S103" s="42"/>
      <c r="T103" s="120"/>
      <c r="U103" s="119"/>
      <c r="V103" s="116"/>
      <c r="W103" s="118"/>
      <c r="X103" s="118"/>
      <c r="Y103" s="118"/>
      <c r="Z103" s="118"/>
      <c r="AA103" s="120"/>
      <c r="AB103" s="121"/>
      <c r="AC103" s="121"/>
      <c r="AD103" s="123"/>
      <c r="AE103" s="124"/>
    </row>
    <row r="104" spans="1:31" ht="17.25" customHeight="1">
      <c r="A104" s="58"/>
      <c r="B104" s="60"/>
      <c r="C104" s="31"/>
      <c r="D104" s="32"/>
      <c r="E104" s="56">
        <f>E105+E106+E107+E108</f>
        <v>9</v>
      </c>
      <c r="F104" s="56" t="e">
        <f>F105+F108</f>
        <v>#REF!</v>
      </c>
      <c r="G104" s="56">
        <f>G105+G108</f>
        <v>0.48</v>
      </c>
      <c r="H104" s="56">
        <f>H105+H108</f>
        <v>332.8</v>
      </c>
      <c r="I104" s="56">
        <f>I105+I106+I107+I108</f>
        <v>375.20000000000005</v>
      </c>
      <c r="J104" s="56" t="e">
        <f>J105+J106+J107+J108</f>
        <v>#REF!</v>
      </c>
      <c r="K104" s="56">
        <f>K105+K106+K107+K108</f>
        <v>2.25</v>
      </c>
      <c r="L104" s="132">
        <v>8.66</v>
      </c>
      <c r="M104" s="131">
        <v>3.79</v>
      </c>
      <c r="N104" s="131">
        <v>3.67</v>
      </c>
      <c r="O104" s="131">
        <v>0.12</v>
      </c>
      <c r="P104" s="131">
        <v>0</v>
      </c>
      <c r="Q104" s="131">
        <v>0</v>
      </c>
      <c r="R104" s="131">
        <v>0</v>
      </c>
      <c r="S104" s="131">
        <v>0</v>
      </c>
      <c r="T104" s="131">
        <v>0</v>
      </c>
      <c r="U104" s="131">
        <v>0.28</v>
      </c>
      <c r="V104" s="131">
        <v>0.84</v>
      </c>
      <c r="W104" s="131">
        <v>0</v>
      </c>
      <c r="X104" s="131">
        <v>0.84</v>
      </c>
      <c r="Y104" s="131">
        <v>0</v>
      </c>
      <c r="Z104" s="131">
        <v>0</v>
      </c>
      <c r="AA104" s="131">
        <v>0</v>
      </c>
      <c r="AB104" s="131">
        <v>0</v>
      </c>
      <c r="AC104" s="131">
        <v>0</v>
      </c>
      <c r="AD104" s="96">
        <v>0.26</v>
      </c>
      <c r="AE104" s="96">
        <v>3.48</v>
      </c>
    </row>
    <row r="105" spans="1:31" ht="17.25" customHeight="1">
      <c r="A105" s="58">
        <v>90</v>
      </c>
      <c r="B105" s="31" t="s">
        <v>51</v>
      </c>
      <c r="C105" s="31"/>
      <c r="D105" s="97">
        <v>3</v>
      </c>
      <c r="E105" s="98">
        <v>1</v>
      </c>
      <c r="F105" s="99" t="e">
        <f>#REF!-G105</f>
        <v>#REF!</v>
      </c>
      <c r="G105" s="100">
        <v>0.24</v>
      </c>
      <c r="H105" s="100">
        <v>166</v>
      </c>
      <c r="I105" s="100">
        <v>41.5</v>
      </c>
      <c r="J105" s="101" t="e">
        <f>#REF!*I105</f>
        <v>#REF!</v>
      </c>
      <c r="K105" s="101">
        <v>0.25</v>
      </c>
      <c r="L105" s="125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</row>
    <row r="106" spans="1:31" ht="17.25" customHeight="1">
      <c r="A106" s="58">
        <v>91</v>
      </c>
      <c r="B106" s="31" t="s">
        <v>51</v>
      </c>
      <c r="C106" s="31"/>
      <c r="D106" s="97">
        <v>4</v>
      </c>
      <c r="E106" s="98">
        <v>2</v>
      </c>
      <c r="F106" s="99"/>
      <c r="G106" s="100"/>
      <c r="H106" s="100"/>
      <c r="I106" s="100">
        <v>83</v>
      </c>
      <c r="J106" s="101"/>
      <c r="K106" s="101">
        <v>0.5</v>
      </c>
      <c r="L106" s="125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</row>
    <row r="107" spans="1:31" ht="17.25" customHeight="1">
      <c r="A107" s="58">
        <v>92</v>
      </c>
      <c r="B107" s="31" t="s">
        <v>51</v>
      </c>
      <c r="C107" s="31"/>
      <c r="D107" s="97">
        <v>6</v>
      </c>
      <c r="E107" s="98">
        <v>4</v>
      </c>
      <c r="F107" s="99" t="e">
        <f>#REF!-G107</f>
        <v>#REF!</v>
      </c>
      <c r="G107" s="100">
        <v>0.24</v>
      </c>
      <c r="H107" s="100">
        <v>166.8</v>
      </c>
      <c r="I107" s="100">
        <v>167.1</v>
      </c>
      <c r="J107" s="101" t="e">
        <f>#REF!*I107</f>
        <v>#REF!</v>
      </c>
      <c r="K107" s="101">
        <v>1</v>
      </c>
      <c r="L107" s="125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</row>
    <row r="108" spans="1:31" ht="17.25" customHeight="1">
      <c r="A108" s="58">
        <v>93</v>
      </c>
      <c r="B108" s="31" t="s">
        <v>51</v>
      </c>
      <c r="C108" s="31"/>
      <c r="D108" s="97">
        <v>7</v>
      </c>
      <c r="E108" s="98">
        <v>2</v>
      </c>
      <c r="F108" s="99" t="e">
        <f>#REF!-G108</f>
        <v>#REF!</v>
      </c>
      <c r="G108" s="100">
        <v>0.24</v>
      </c>
      <c r="H108" s="100">
        <v>166.8</v>
      </c>
      <c r="I108" s="100">
        <v>83.6</v>
      </c>
      <c r="J108" s="101" t="e">
        <f>#REF!*I108</f>
        <v>#REF!</v>
      </c>
      <c r="K108" s="101">
        <v>0.5</v>
      </c>
      <c r="L108" s="12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</row>
    <row r="109" spans="1:31" ht="17.25" customHeight="1">
      <c r="A109" s="58"/>
      <c r="B109" s="54"/>
      <c r="C109" s="31"/>
      <c r="D109" s="97"/>
      <c r="E109" s="102">
        <f>E110</f>
        <v>3</v>
      </c>
      <c r="F109" s="102" t="e">
        <f>#REF!+#REF!+#REF!+#REF!+F110+#REF!</f>
        <v>#REF!</v>
      </c>
      <c r="G109" s="102" t="e">
        <f>#REF!+#REF!+#REF!+#REF!+G110+#REF!</f>
        <v>#REF!</v>
      </c>
      <c r="H109" s="102" t="e">
        <f>#REF!+#REF!+#REF!+#REF!+H110+#REF!</f>
        <v>#REF!</v>
      </c>
      <c r="I109" s="102">
        <f>I110</f>
        <v>140.2</v>
      </c>
      <c r="J109" s="102" t="e">
        <f>#REF!+#REF!+#REF!+#REF!+J110+#REF!</f>
        <v>#REF!</v>
      </c>
      <c r="K109" s="102">
        <f>K110</f>
        <v>1</v>
      </c>
      <c r="L109" s="132">
        <v>7.71</v>
      </c>
      <c r="M109" s="131">
        <v>3.12</v>
      </c>
      <c r="N109" s="131">
        <v>3</v>
      </c>
      <c r="O109" s="131">
        <v>0.12</v>
      </c>
      <c r="P109" s="131">
        <v>0</v>
      </c>
      <c r="Q109" s="131">
        <v>0</v>
      </c>
      <c r="R109" s="131">
        <v>0</v>
      </c>
      <c r="S109" s="131">
        <v>0</v>
      </c>
      <c r="T109" s="131">
        <v>0</v>
      </c>
      <c r="U109" s="131">
        <v>0.28</v>
      </c>
      <c r="V109" s="131">
        <v>0</v>
      </c>
      <c r="W109" s="131">
        <v>0</v>
      </c>
      <c r="X109" s="131">
        <v>0</v>
      </c>
      <c r="Y109" s="131">
        <v>0</v>
      </c>
      <c r="Z109" s="131">
        <v>0</v>
      </c>
      <c r="AA109" s="131">
        <v>0</v>
      </c>
      <c r="AB109" s="131">
        <v>0.75</v>
      </c>
      <c r="AC109" s="131">
        <v>0.19</v>
      </c>
      <c r="AD109" s="96">
        <v>0.26</v>
      </c>
      <c r="AE109" s="96">
        <v>3.1</v>
      </c>
    </row>
    <row r="110" spans="1:31" ht="17.25" customHeight="1">
      <c r="A110" s="58">
        <v>94</v>
      </c>
      <c r="B110" s="41" t="s">
        <v>28</v>
      </c>
      <c r="C110" s="31" t="s">
        <v>40</v>
      </c>
      <c r="D110" s="97">
        <v>22</v>
      </c>
      <c r="E110" s="98">
        <v>3</v>
      </c>
      <c r="F110" s="99" t="e">
        <f>#REF!-G110</f>
        <v>#REF!</v>
      </c>
      <c r="G110" s="103">
        <v>0.24</v>
      </c>
      <c r="H110" s="103">
        <v>140.2</v>
      </c>
      <c r="I110" s="104">
        <v>140.2</v>
      </c>
      <c r="J110" s="101" t="e">
        <f>#REF!*I110</f>
        <v>#REF!</v>
      </c>
      <c r="K110" s="101">
        <v>1</v>
      </c>
      <c r="L110" s="126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</row>
    <row r="111" spans="1:31" ht="17.25" customHeight="1">
      <c r="A111" s="58"/>
      <c r="B111" s="41"/>
      <c r="C111" s="31"/>
      <c r="D111" s="105"/>
      <c r="E111" s="106">
        <f aca="true" t="shared" si="8" ref="E111:K111">E112</f>
        <v>3</v>
      </c>
      <c r="F111" s="106" t="e">
        <f t="shared" si="8"/>
        <v>#REF!</v>
      </c>
      <c r="G111" s="106">
        <f t="shared" si="8"/>
        <v>0.24</v>
      </c>
      <c r="H111" s="106">
        <f t="shared" si="8"/>
        <v>138.3</v>
      </c>
      <c r="I111" s="106">
        <f t="shared" si="8"/>
        <v>138.3</v>
      </c>
      <c r="J111" s="106" t="e">
        <f t="shared" si="8"/>
        <v>#REF!</v>
      </c>
      <c r="K111" s="102">
        <f t="shared" si="8"/>
        <v>1</v>
      </c>
      <c r="L111" s="132">
        <v>7.53</v>
      </c>
      <c r="M111" s="131">
        <v>3.97</v>
      </c>
      <c r="N111" s="131">
        <v>3.85</v>
      </c>
      <c r="O111" s="131">
        <v>0.12</v>
      </c>
      <c r="P111" s="131">
        <v>0</v>
      </c>
      <c r="Q111" s="131">
        <v>0</v>
      </c>
      <c r="R111" s="131">
        <v>0</v>
      </c>
      <c r="S111" s="131">
        <v>0</v>
      </c>
      <c r="T111" s="131">
        <v>0</v>
      </c>
      <c r="U111" s="131">
        <v>0.28</v>
      </c>
      <c r="V111" s="131">
        <v>0</v>
      </c>
      <c r="W111" s="131">
        <v>0</v>
      </c>
      <c r="X111" s="131">
        <v>0</v>
      </c>
      <c r="Y111" s="131">
        <v>0</v>
      </c>
      <c r="Z111" s="131">
        <v>0</v>
      </c>
      <c r="AA111" s="131">
        <v>0</v>
      </c>
      <c r="AB111" s="131">
        <v>0</v>
      </c>
      <c r="AC111" s="131">
        <v>0</v>
      </c>
      <c r="AD111" s="96">
        <v>0.26</v>
      </c>
      <c r="AE111" s="96">
        <v>3.02</v>
      </c>
    </row>
    <row r="112" spans="1:31" ht="17.25" customHeight="1">
      <c r="A112" s="58">
        <v>95</v>
      </c>
      <c r="B112" s="41" t="s">
        <v>28</v>
      </c>
      <c r="C112" s="31" t="s">
        <v>40</v>
      </c>
      <c r="D112" s="97">
        <v>20</v>
      </c>
      <c r="E112" s="98">
        <v>3</v>
      </c>
      <c r="F112" s="99" t="e">
        <f>#REF!-G112</f>
        <v>#REF!</v>
      </c>
      <c r="G112" s="99">
        <v>0.24</v>
      </c>
      <c r="H112" s="99">
        <v>138.3</v>
      </c>
      <c r="I112" s="100">
        <v>138.3</v>
      </c>
      <c r="J112" s="101" t="e">
        <f>#REF!*I112</f>
        <v>#REF!</v>
      </c>
      <c r="K112" s="101">
        <v>1</v>
      </c>
      <c r="L112" s="126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</row>
    <row r="113" spans="1:31" ht="17.25" customHeight="1">
      <c r="A113" s="58"/>
      <c r="B113" s="41"/>
      <c r="C113" s="31"/>
      <c r="D113" s="97"/>
      <c r="E113" s="107">
        <f aca="true" t="shared" si="9" ref="E113:K113">E114+E115</f>
        <v>16</v>
      </c>
      <c r="F113" s="107" t="e">
        <f t="shared" si="9"/>
        <v>#REF!</v>
      </c>
      <c r="G113" s="107">
        <f t="shared" si="9"/>
        <v>0.48</v>
      </c>
      <c r="H113" s="107">
        <f t="shared" si="9"/>
        <v>637.5</v>
      </c>
      <c r="I113" s="107">
        <f t="shared" si="9"/>
        <v>637.7</v>
      </c>
      <c r="J113" s="107" t="e">
        <f t="shared" si="9"/>
        <v>#REF!</v>
      </c>
      <c r="K113" s="108">
        <f t="shared" si="9"/>
        <v>2</v>
      </c>
      <c r="L113" s="132">
        <v>7.36</v>
      </c>
      <c r="M113" s="131">
        <v>1.75</v>
      </c>
      <c r="N113" s="131">
        <v>0</v>
      </c>
      <c r="O113" s="131">
        <v>0</v>
      </c>
      <c r="P113" s="131">
        <v>0</v>
      </c>
      <c r="Q113" s="131">
        <v>0</v>
      </c>
      <c r="R113" s="131">
        <v>0</v>
      </c>
      <c r="S113" s="131">
        <v>1.75</v>
      </c>
      <c r="T113" s="131">
        <v>0</v>
      </c>
      <c r="U113" s="131">
        <v>0.28</v>
      </c>
      <c r="V113" s="131">
        <v>1.18</v>
      </c>
      <c r="W113" s="131">
        <v>0.45</v>
      </c>
      <c r="X113" s="131">
        <v>0</v>
      </c>
      <c r="Y113" s="131">
        <v>0.67</v>
      </c>
      <c r="Z113" s="131">
        <v>0.06</v>
      </c>
      <c r="AA113" s="131">
        <v>0</v>
      </c>
      <c r="AB113" s="131">
        <v>0.75</v>
      </c>
      <c r="AC113" s="131">
        <v>0.19</v>
      </c>
      <c r="AD113" s="96">
        <v>0.26</v>
      </c>
      <c r="AE113" s="96">
        <v>2.96</v>
      </c>
    </row>
    <row r="114" spans="1:31" ht="17.25" customHeight="1">
      <c r="A114" s="58">
        <v>96</v>
      </c>
      <c r="B114" s="41" t="s">
        <v>28</v>
      </c>
      <c r="C114" s="31" t="s">
        <v>44</v>
      </c>
      <c r="D114" s="97">
        <v>29</v>
      </c>
      <c r="E114" s="109">
        <v>8</v>
      </c>
      <c r="F114" s="99" t="e">
        <f>#REF!-G114</f>
        <v>#REF!</v>
      </c>
      <c r="G114" s="99">
        <v>0.24</v>
      </c>
      <c r="H114" s="99">
        <v>301.9</v>
      </c>
      <c r="I114" s="100">
        <v>301.9</v>
      </c>
      <c r="J114" s="101" t="e">
        <f>#REF!*I114</f>
        <v>#REF!</v>
      </c>
      <c r="K114" s="101">
        <v>1</v>
      </c>
      <c r="L114" s="125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</row>
    <row r="115" spans="1:31" ht="17.25" customHeight="1">
      <c r="A115" s="58">
        <v>97</v>
      </c>
      <c r="B115" s="31" t="s">
        <v>51</v>
      </c>
      <c r="C115" s="31"/>
      <c r="D115" s="97">
        <v>15</v>
      </c>
      <c r="E115" s="98">
        <v>8</v>
      </c>
      <c r="F115" s="99" t="e">
        <f>#REF!-G115</f>
        <v>#REF!</v>
      </c>
      <c r="G115" s="100">
        <v>0.24</v>
      </c>
      <c r="H115" s="100">
        <v>335.6</v>
      </c>
      <c r="I115" s="99">
        <v>335.8</v>
      </c>
      <c r="J115" s="101" t="e">
        <f>#REF!*I115</f>
        <v>#REF!</v>
      </c>
      <c r="K115" s="101">
        <v>1</v>
      </c>
      <c r="L115" s="126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</row>
    <row r="116" spans="1:31" ht="17.25" customHeight="1">
      <c r="A116" s="58"/>
      <c r="B116" s="54"/>
      <c r="C116" s="54"/>
      <c r="D116" s="110"/>
      <c r="E116" s="107">
        <f>SUM(E117:E124)</f>
        <v>16</v>
      </c>
      <c r="F116" s="111" t="e">
        <f>SUM(F117:F122)</f>
        <v>#REF!</v>
      </c>
      <c r="G116" s="111">
        <f>SUM(G117:G122)</f>
        <v>1.2</v>
      </c>
      <c r="H116" s="111">
        <f>SUM(H117:H122)</f>
        <v>787.9</v>
      </c>
      <c r="I116" s="107">
        <f>SUM(I117:I124)</f>
        <v>663.6000000000001</v>
      </c>
      <c r="J116" s="111" t="e">
        <f>SUM(J117:J122)</f>
        <v>#REF!</v>
      </c>
      <c r="K116" s="111">
        <f>SUM(K117:K122)</f>
        <v>3.5</v>
      </c>
      <c r="L116" s="132">
        <v>6.96</v>
      </c>
      <c r="M116" s="131">
        <v>0</v>
      </c>
      <c r="N116" s="131">
        <v>0</v>
      </c>
      <c r="O116" s="131">
        <v>0</v>
      </c>
      <c r="P116" s="131">
        <v>0</v>
      </c>
      <c r="Q116" s="131">
        <v>0</v>
      </c>
      <c r="R116" s="131">
        <v>0</v>
      </c>
      <c r="S116" s="131">
        <v>0</v>
      </c>
      <c r="T116" s="131">
        <v>0</v>
      </c>
      <c r="U116" s="131">
        <v>0.28</v>
      </c>
      <c r="V116" s="131">
        <v>1.18</v>
      </c>
      <c r="W116" s="131">
        <v>0.45</v>
      </c>
      <c r="X116" s="131">
        <v>0</v>
      </c>
      <c r="Y116" s="131">
        <v>0.67</v>
      </c>
      <c r="Z116" s="131">
        <v>0.06</v>
      </c>
      <c r="AA116" s="131">
        <v>2.44</v>
      </c>
      <c r="AB116" s="131">
        <v>0</v>
      </c>
      <c r="AC116" s="131">
        <v>0</v>
      </c>
      <c r="AD116" s="96">
        <v>0.26</v>
      </c>
      <c r="AE116" s="96">
        <v>2.8</v>
      </c>
    </row>
    <row r="117" spans="1:31" ht="17.25" customHeight="1">
      <c r="A117" s="58">
        <v>98</v>
      </c>
      <c r="B117" s="31" t="s">
        <v>51</v>
      </c>
      <c r="C117" s="31"/>
      <c r="D117" s="97">
        <v>1</v>
      </c>
      <c r="E117" s="98">
        <v>3</v>
      </c>
      <c r="F117" s="99" t="e">
        <f>#REF!-G117</f>
        <v>#REF!</v>
      </c>
      <c r="G117" s="100">
        <v>0.24</v>
      </c>
      <c r="H117" s="100">
        <v>163.3</v>
      </c>
      <c r="I117" s="100">
        <v>122.4</v>
      </c>
      <c r="J117" s="101" t="e">
        <f>#REF!*I117</f>
        <v>#REF!</v>
      </c>
      <c r="K117" s="101">
        <v>0.75</v>
      </c>
      <c r="L117" s="125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</row>
    <row r="118" spans="1:31" ht="17.25" customHeight="1">
      <c r="A118" s="58">
        <v>99</v>
      </c>
      <c r="B118" s="31" t="s">
        <v>51</v>
      </c>
      <c r="C118" s="31"/>
      <c r="D118" s="97">
        <v>2</v>
      </c>
      <c r="E118" s="98">
        <v>4</v>
      </c>
      <c r="F118" s="99" t="e">
        <f>#REF!-G118</f>
        <v>#REF!</v>
      </c>
      <c r="G118" s="100">
        <v>0.24</v>
      </c>
      <c r="H118" s="100">
        <v>166</v>
      </c>
      <c r="I118" s="100">
        <v>166</v>
      </c>
      <c r="J118" s="101" t="e">
        <f>#REF!*I118</f>
        <v>#REF!</v>
      </c>
      <c r="K118" s="101">
        <v>1</v>
      </c>
      <c r="L118" s="125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</row>
    <row r="119" spans="1:31" ht="17.25" customHeight="1">
      <c r="A119" s="58" t="s">
        <v>57</v>
      </c>
      <c r="B119" s="31" t="s">
        <v>51</v>
      </c>
      <c r="C119" s="31"/>
      <c r="D119" s="97">
        <v>3</v>
      </c>
      <c r="E119" s="98">
        <v>1</v>
      </c>
      <c r="F119" s="99"/>
      <c r="G119" s="100"/>
      <c r="H119" s="100"/>
      <c r="I119" s="100">
        <v>41.5</v>
      </c>
      <c r="J119" s="101"/>
      <c r="K119" s="101">
        <v>0.25</v>
      </c>
      <c r="L119" s="125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</row>
    <row r="120" spans="1:31" ht="17.25" customHeight="1">
      <c r="A120" s="58" t="s">
        <v>57</v>
      </c>
      <c r="B120" s="31" t="s">
        <v>51</v>
      </c>
      <c r="C120" s="114"/>
      <c r="D120" s="97">
        <v>4</v>
      </c>
      <c r="E120" s="98">
        <v>2</v>
      </c>
      <c r="F120" s="99" t="e">
        <f>#REF!-G120</f>
        <v>#REF!</v>
      </c>
      <c r="G120" s="100">
        <v>0.24</v>
      </c>
      <c r="H120" s="100">
        <v>166</v>
      </c>
      <c r="I120" s="100">
        <v>83</v>
      </c>
      <c r="J120" s="101" t="e">
        <f>#REF!*I120</f>
        <v>#REF!</v>
      </c>
      <c r="K120" s="101">
        <v>0.5</v>
      </c>
      <c r="L120" s="127"/>
      <c r="M120" s="84"/>
      <c r="N120" s="86"/>
      <c r="O120" s="86"/>
      <c r="P120" s="86"/>
      <c r="Q120" s="86"/>
      <c r="R120" s="86"/>
      <c r="S120" s="86"/>
      <c r="T120" s="86"/>
      <c r="U120" s="86"/>
      <c r="V120" s="84"/>
      <c r="W120" s="86"/>
      <c r="X120" s="86"/>
      <c r="Y120" s="86"/>
      <c r="Z120" s="86"/>
      <c r="AA120" s="86"/>
      <c r="AB120" s="86"/>
      <c r="AC120" s="86"/>
      <c r="AD120" s="86"/>
      <c r="AE120" s="86"/>
    </row>
    <row r="121" spans="1:31" ht="17.25" customHeight="1">
      <c r="A121" s="58" t="s">
        <v>58</v>
      </c>
      <c r="B121" s="31" t="s">
        <v>51</v>
      </c>
      <c r="C121" s="31"/>
      <c r="D121" s="97">
        <v>7</v>
      </c>
      <c r="E121" s="98">
        <v>2</v>
      </c>
      <c r="F121" s="99" t="e">
        <f>#REF!-G121</f>
        <v>#REF!</v>
      </c>
      <c r="G121" s="100">
        <v>0.24</v>
      </c>
      <c r="H121" s="100">
        <v>167.2</v>
      </c>
      <c r="I121" s="100">
        <v>83.6</v>
      </c>
      <c r="J121" s="101" t="e">
        <f>#REF!*I121</f>
        <v>#REF!</v>
      </c>
      <c r="K121" s="101">
        <v>0.5</v>
      </c>
      <c r="L121" s="127"/>
      <c r="M121" s="84"/>
      <c r="N121" s="86"/>
      <c r="O121" s="86"/>
      <c r="P121" s="86"/>
      <c r="Q121" s="86"/>
      <c r="R121" s="86"/>
      <c r="S121" s="86"/>
      <c r="T121" s="86"/>
      <c r="U121" s="86"/>
      <c r="V121" s="84"/>
      <c r="W121" s="86"/>
      <c r="X121" s="86"/>
      <c r="Y121" s="86"/>
      <c r="Z121" s="86"/>
      <c r="AA121" s="86"/>
      <c r="AB121" s="86"/>
      <c r="AC121" s="86"/>
      <c r="AD121" s="86"/>
      <c r="AE121" s="86"/>
    </row>
    <row r="122" spans="1:31" ht="17.25" customHeight="1">
      <c r="A122" s="58">
        <v>100</v>
      </c>
      <c r="B122" s="31" t="s">
        <v>51</v>
      </c>
      <c r="C122" s="31"/>
      <c r="D122" s="97">
        <v>8</v>
      </c>
      <c r="E122" s="98">
        <v>2</v>
      </c>
      <c r="F122" s="99" t="e">
        <f>#REF!-G122</f>
        <v>#REF!</v>
      </c>
      <c r="G122" s="100">
        <v>0.24</v>
      </c>
      <c r="H122" s="100">
        <v>125.4</v>
      </c>
      <c r="I122" s="100">
        <v>83.7</v>
      </c>
      <c r="J122" s="101" t="e">
        <f>#REF!*I122</f>
        <v>#REF!</v>
      </c>
      <c r="K122" s="101">
        <v>0.5</v>
      </c>
      <c r="L122" s="128"/>
      <c r="M122" s="88"/>
      <c r="N122" s="87"/>
      <c r="O122" s="87"/>
      <c r="P122" s="87"/>
      <c r="Q122" s="87"/>
      <c r="R122" s="87"/>
      <c r="S122" s="87"/>
      <c r="T122" s="87"/>
      <c r="U122" s="87"/>
      <c r="V122" s="88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:31" ht="17.25" customHeight="1">
      <c r="A123" s="38"/>
      <c r="B123" s="83"/>
      <c r="C123" s="78"/>
      <c r="D123" s="112"/>
      <c r="E123" s="106">
        <f>E124</f>
        <v>1</v>
      </c>
      <c r="F123" s="106"/>
      <c r="G123" s="106"/>
      <c r="H123" s="106"/>
      <c r="I123" s="106">
        <f>I124</f>
        <v>41.7</v>
      </c>
      <c r="J123" s="106"/>
      <c r="K123" s="102">
        <f>K124</f>
        <v>0.25</v>
      </c>
      <c r="L123" s="132">
        <v>8.4</v>
      </c>
      <c r="M123" s="131">
        <v>2.62</v>
      </c>
      <c r="N123" s="131">
        <v>2.5</v>
      </c>
      <c r="O123" s="131">
        <v>0.12</v>
      </c>
      <c r="P123" s="131">
        <v>0</v>
      </c>
      <c r="Q123" s="131">
        <v>0</v>
      </c>
      <c r="R123" s="131">
        <v>0</v>
      </c>
      <c r="S123" s="131">
        <v>0</v>
      </c>
      <c r="T123" s="131">
        <v>0</v>
      </c>
      <c r="U123" s="131">
        <v>0.28</v>
      </c>
      <c r="V123" s="131">
        <v>2.02</v>
      </c>
      <c r="W123" s="131">
        <v>0.45</v>
      </c>
      <c r="X123" s="131">
        <v>0.84</v>
      </c>
      <c r="Y123" s="131">
        <v>0.67</v>
      </c>
      <c r="Z123" s="131">
        <v>0.06</v>
      </c>
      <c r="AA123" s="131">
        <v>0</v>
      </c>
      <c r="AB123" s="131">
        <v>0</v>
      </c>
      <c r="AC123" s="131">
        <v>0</v>
      </c>
      <c r="AD123" s="84"/>
      <c r="AE123" s="96">
        <v>3.48</v>
      </c>
    </row>
    <row r="124" spans="1:31" ht="17.25" customHeight="1">
      <c r="A124" s="38" t="s">
        <v>59</v>
      </c>
      <c r="B124" s="31" t="s">
        <v>51</v>
      </c>
      <c r="C124" s="31"/>
      <c r="D124" s="97">
        <v>8</v>
      </c>
      <c r="E124" s="98">
        <v>1</v>
      </c>
      <c r="F124" s="113"/>
      <c r="G124" s="113"/>
      <c r="H124" s="113"/>
      <c r="I124" s="113">
        <v>41.7</v>
      </c>
      <c r="J124" s="113"/>
      <c r="K124" s="101">
        <v>0.25</v>
      </c>
      <c r="L124" s="126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</row>
    <row r="125" spans="1:31" ht="17.25" customHeight="1">
      <c r="A125" s="63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89"/>
      <c r="M125" s="90"/>
      <c r="N125" s="89"/>
      <c r="O125" s="89"/>
      <c r="P125" s="89"/>
      <c r="Q125" s="89"/>
      <c r="R125" s="89"/>
      <c r="S125" s="89"/>
      <c r="T125" s="89"/>
      <c r="U125" s="85"/>
      <c r="V125" s="90"/>
      <c r="W125" s="89"/>
      <c r="X125" s="89"/>
      <c r="Y125" s="89"/>
      <c r="Z125" s="89"/>
      <c r="AA125" s="89"/>
      <c r="AB125" s="89"/>
      <c r="AC125" s="89"/>
      <c r="AD125" s="91"/>
      <c r="AE125" s="91"/>
    </row>
    <row r="126" spans="1:31" ht="17.25" customHeight="1">
      <c r="A126" s="63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63"/>
      <c r="M126" s="62"/>
      <c r="N126" s="39"/>
      <c r="O126" s="39"/>
      <c r="P126" s="39"/>
      <c r="Q126" s="39"/>
      <c r="R126" s="39"/>
      <c r="S126" s="39"/>
      <c r="T126" s="40"/>
      <c r="U126" s="40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ht="17.25" customHeight="1">
      <c r="A127" s="63"/>
      <c r="B127" s="16"/>
      <c r="C127" s="16"/>
      <c r="D127" s="16"/>
      <c r="E127" s="16"/>
      <c r="F127" s="16"/>
      <c r="G127" s="16"/>
      <c r="H127" s="64"/>
      <c r="I127" s="64"/>
      <c r="J127" s="64"/>
      <c r="K127" s="64"/>
      <c r="L127" s="65"/>
      <c r="M127" s="66"/>
      <c r="N127" s="67"/>
      <c r="O127" s="67"/>
      <c r="P127" s="67"/>
      <c r="Q127" s="67"/>
      <c r="R127" s="67"/>
      <c r="S127" s="67"/>
      <c r="T127" s="68"/>
      <c r="U127" s="68"/>
      <c r="V127" s="40"/>
      <c r="W127" s="39"/>
      <c r="X127" s="39"/>
      <c r="Y127" s="39"/>
      <c r="Z127" s="39"/>
      <c r="AA127" s="39"/>
      <c r="AB127" s="67"/>
      <c r="AC127" s="67"/>
      <c r="AD127" s="67"/>
      <c r="AE127" s="67"/>
    </row>
    <row r="128" spans="1:31" ht="17.25" customHeight="1">
      <c r="A128" s="63"/>
      <c r="B128" s="16"/>
      <c r="C128" s="16"/>
      <c r="D128" s="16"/>
      <c r="E128" s="16"/>
      <c r="F128" s="16"/>
      <c r="G128" s="16"/>
      <c r="H128" s="64"/>
      <c r="I128" s="64"/>
      <c r="J128" s="64"/>
      <c r="K128" s="64"/>
      <c r="L128" s="65"/>
      <c r="M128" s="66"/>
      <c r="N128" s="67"/>
      <c r="O128" s="67"/>
      <c r="P128" s="67"/>
      <c r="Q128" s="67"/>
      <c r="R128" s="67"/>
      <c r="S128" s="67"/>
      <c r="T128" s="68"/>
      <c r="U128" s="68"/>
      <c r="V128" s="40"/>
      <c r="W128" s="39"/>
      <c r="X128" s="39"/>
      <c r="Y128" s="39"/>
      <c r="Z128" s="39"/>
      <c r="AA128" s="39"/>
      <c r="AB128" s="67"/>
      <c r="AC128" s="67"/>
      <c r="AD128" s="67"/>
      <c r="AE128" s="67"/>
    </row>
    <row r="129" spans="1:31" ht="17.25" customHeight="1">
      <c r="A129" s="63"/>
      <c r="B129" s="16"/>
      <c r="C129" s="16"/>
      <c r="D129" s="16"/>
      <c r="E129" s="16"/>
      <c r="F129" s="16"/>
      <c r="G129" s="16"/>
      <c r="H129" s="64"/>
      <c r="I129" s="64"/>
      <c r="J129" s="64"/>
      <c r="K129" s="64"/>
      <c r="L129" s="65"/>
      <c r="M129" s="66"/>
      <c r="N129" s="67"/>
      <c r="O129" s="67"/>
      <c r="P129" s="67"/>
      <c r="Q129" s="67"/>
      <c r="R129" s="67"/>
      <c r="S129" s="67"/>
      <c r="T129" s="68"/>
      <c r="U129" s="68"/>
      <c r="V129" s="40"/>
      <c r="W129" s="39"/>
      <c r="X129" s="39"/>
      <c r="Y129" s="39"/>
      <c r="Z129" s="39"/>
      <c r="AA129" s="39"/>
      <c r="AB129" s="67"/>
      <c r="AC129" s="67"/>
      <c r="AD129" s="67"/>
      <c r="AE129" s="67"/>
    </row>
    <row r="130" spans="1:31" ht="17.25" customHeight="1">
      <c r="A130" s="63"/>
      <c r="B130" s="16"/>
      <c r="C130" s="16"/>
      <c r="D130" s="16"/>
      <c r="E130" s="16"/>
      <c r="F130" s="16"/>
      <c r="G130" s="16"/>
      <c r="H130" s="64"/>
      <c r="I130" s="64"/>
      <c r="J130" s="64"/>
      <c r="K130" s="64"/>
      <c r="L130" s="65"/>
      <c r="M130" s="66"/>
      <c r="N130" s="67"/>
      <c r="O130" s="67"/>
      <c r="P130" s="67"/>
      <c r="Q130" s="67"/>
      <c r="R130" s="67"/>
      <c r="S130" s="67"/>
      <c r="T130" s="68"/>
      <c r="U130" s="68"/>
      <c r="V130" s="40"/>
      <c r="W130" s="39"/>
      <c r="X130" s="39"/>
      <c r="Y130" s="39"/>
      <c r="Z130" s="39"/>
      <c r="AA130" s="39"/>
      <c r="AB130" s="67"/>
      <c r="AC130" s="67"/>
      <c r="AD130" s="67"/>
      <c r="AE130" s="67"/>
    </row>
    <row r="131" spans="1:31" ht="17.25" customHeight="1">
      <c r="A131" s="63"/>
      <c r="B131" s="16"/>
      <c r="C131" s="16"/>
      <c r="D131" s="16"/>
      <c r="E131" s="16"/>
      <c r="F131" s="16"/>
      <c r="G131" s="16"/>
      <c r="H131" s="64"/>
      <c r="I131" s="64"/>
      <c r="J131" s="64"/>
      <c r="K131" s="64"/>
      <c r="L131" s="65"/>
      <c r="M131" s="66"/>
      <c r="N131" s="67"/>
      <c r="O131" s="67"/>
      <c r="P131" s="67"/>
      <c r="Q131" s="67"/>
      <c r="R131" s="67"/>
      <c r="S131" s="67"/>
      <c r="T131" s="68"/>
      <c r="U131" s="68"/>
      <c r="V131" s="40"/>
      <c r="W131" s="39"/>
      <c r="X131" s="39"/>
      <c r="Y131" s="39"/>
      <c r="Z131" s="39"/>
      <c r="AA131" s="39"/>
      <c r="AB131" s="67"/>
      <c r="AC131" s="67"/>
      <c r="AD131" s="67"/>
      <c r="AE131" s="67"/>
    </row>
    <row r="132" spans="1:31" ht="17.25" customHeight="1">
      <c r="A132" s="63"/>
      <c r="B132" s="16"/>
      <c r="C132" s="16"/>
      <c r="D132" s="16"/>
      <c r="E132" s="16"/>
      <c r="F132" s="16"/>
      <c r="G132" s="16"/>
      <c r="H132" s="64"/>
      <c r="I132" s="64"/>
      <c r="J132" s="64"/>
      <c r="K132" s="64"/>
      <c r="L132" s="65"/>
      <c r="M132" s="66"/>
      <c r="N132" s="67"/>
      <c r="O132" s="67"/>
      <c r="P132" s="67"/>
      <c r="Q132" s="67"/>
      <c r="R132" s="67"/>
      <c r="S132" s="67"/>
      <c r="T132" s="68"/>
      <c r="U132" s="68"/>
      <c r="V132" s="40"/>
      <c r="W132" s="39"/>
      <c r="X132" s="39"/>
      <c r="Y132" s="39"/>
      <c r="Z132" s="39"/>
      <c r="AA132" s="39"/>
      <c r="AB132" s="67"/>
      <c r="AC132" s="67"/>
      <c r="AD132" s="67"/>
      <c r="AE132" s="67"/>
    </row>
    <row r="133" spans="1:31" ht="17.25" customHeight="1">
      <c r="A133" s="65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M133" s="66"/>
      <c r="N133" s="67"/>
      <c r="O133" s="67"/>
      <c r="P133" s="67"/>
      <c r="Q133" s="67"/>
      <c r="R133" s="67"/>
      <c r="S133" s="67"/>
      <c r="T133" s="68"/>
      <c r="U133" s="68"/>
      <c r="V133" s="40"/>
      <c r="W133" s="39"/>
      <c r="X133" s="39"/>
      <c r="Y133" s="39"/>
      <c r="Z133" s="39"/>
      <c r="AA133" s="39"/>
      <c r="AB133" s="67"/>
      <c r="AC133" s="67"/>
      <c r="AD133" s="67"/>
      <c r="AE133" s="67"/>
    </row>
    <row r="134" spans="1:31" ht="17.25" customHeight="1">
      <c r="A134" s="65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5"/>
      <c r="M134" s="66"/>
      <c r="N134" s="67"/>
      <c r="O134" s="67"/>
      <c r="P134" s="67"/>
      <c r="Q134" s="67"/>
      <c r="R134" s="67"/>
      <c r="S134" s="67"/>
      <c r="T134" s="67"/>
      <c r="U134" s="67"/>
      <c r="V134" s="39"/>
      <c r="W134" s="39"/>
      <c r="X134" s="39"/>
      <c r="Y134" s="39"/>
      <c r="Z134" s="39"/>
      <c r="AA134" s="39"/>
      <c r="AB134" s="67"/>
      <c r="AC134" s="67"/>
      <c r="AD134" s="67"/>
      <c r="AE134" s="67"/>
    </row>
    <row r="135" spans="1:31" ht="17.25" customHeight="1">
      <c r="A135" s="65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5"/>
      <c r="M135" s="66"/>
      <c r="N135" s="67"/>
      <c r="O135" s="67"/>
      <c r="P135" s="67"/>
      <c r="Q135" s="67"/>
      <c r="R135" s="67"/>
      <c r="S135" s="67"/>
      <c r="T135" s="67"/>
      <c r="U135" s="67"/>
      <c r="V135" s="39"/>
      <c r="W135" s="39"/>
      <c r="X135" s="39"/>
      <c r="Y135" s="39"/>
      <c r="Z135" s="39"/>
      <c r="AA135" s="39"/>
      <c r="AB135" s="67"/>
      <c r="AC135" s="67"/>
      <c r="AD135" s="67"/>
      <c r="AE135" s="67"/>
    </row>
    <row r="136" spans="1:31" ht="17.25" customHeight="1">
      <c r="A136" s="65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5"/>
      <c r="M136" s="66"/>
      <c r="N136" s="67"/>
      <c r="O136" s="67"/>
      <c r="P136" s="67"/>
      <c r="Q136" s="67"/>
      <c r="R136" s="67"/>
      <c r="S136" s="67"/>
      <c r="T136" s="67"/>
      <c r="U136" s="67"/>
      <c r="V136" s="39"/>
      <c r="W136" s="39"/>
      <c r="X136" s="39"/>
      <c r="Y136" s="39"/>
      <c r="Z136" s="39"/>
      <c r="AA136" s="39"/>
      <c r="AB136" s="67"/>
      <c r="AC136" s="67"/>
      <c r="AD136" s="67"/>
      <c r="AE136" s="67"/>
    </row>
    <row r="137" spans="1:31" ht="17.25" customHeight="1">
      <c r="A137" s="65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5"/>
      <c r="M137" s="66"/>
      <c r="N137" s="67"/>
      <c r="O137" s="67"/>
      <c r="P137" s="67"/>
      <c r="Q137" s="67"/>
      <c r="R137" s="67"/>
      <c r="S137" s="67"/>
      <c r="T137" s="67"/>
      <c r="U137" s="67"/>
      <c r="V137" s="39"/>
      <c r="W137" s="39"/>
      <c r="X137" s="39"/>
      <c r="Y137" s="39"/>
      <c r="Z137" s="39"/>
      <c r="AA137" s="39"/>
      <c r="AB137" s="67"/>
      <c r="AC137" s="67"/>
      <c r="AD137" s="67"/>
      <c r="AE137" s="67"/>
    </row>
    <row r="138" spans="1:31" ht="17.25" customHeight="1">
      <c r="A138" s="65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5"/>
      <c r="M138" s="66"/>
      <c r="N138" s="67"/>
      <c r="O138" s="67"/>
      <c r="P138" s="67"/>
      <c r="Q138" s="67"/>
      <c r="R138" s="67"/>
      <c r="S138" s="67"/>
      <c r="T138" s="67"/>
      <c r="U138" s="67"/>
      <c r="V138" s="39"/>
      <c r="W138" s="39"/>
      <c r="X138" s="39"/>
      <c r="Y138" s="39"/>
      <c r="Z138" s="39"/>
      <c r="AA138" s="39"/>
      <c r="AB138" s="67"/>
      <c r="AC138" s="67"/>
      <c r="AD138" s="67"/>
      <c r="AE138" s="67"/>
    </row>
    <row r="139" spans="1:31" ht="17.25" customHeight="1">
      <c r="A139" s="65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5"/>
      <c r="M139" s="66"/>
      <c r="N139" s="67"/>
      <c r="O139" s="67"/>
      <c r="P139" s="67"/>
      <c r="Q139" s="67"/>
      <c r="R139" s="67"/>
      <c r="S139" s="67"/>
      <c r="T139" s="67"/>
      <c r="U139" s="67"/>
      <c r="V139" s="39"/>
      <c r="W139" s="39"/>
      <c r="X139" s="39"/>
      <c r="Y139" s="39"/>
      <c r="Z139" s="39"/>
      <c r="AA139" s="39"/>
      <c r="AB139" s="67"/>
      <c r="AC139" s="67"/>
      <c r="AD139" s="67"/>
      <c r="AE139" s="67"/>
    </row>
    <row r="140" spans="1:31" ht="17.25" customHeight="1">
      <c r="A140" s="65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5"/>
      <c r="M140" s="66"/>
      <c r="N140" s="67"/>
      <c r="O140" s="67"/>
      <c r="P140" s="67"/>
      <c r="Q140" s="67"/>
      <c r="R140" s="67"/>
      <c r="S140" s="67"/>
      <c r="T140" s="67"/>
      <c r="U140" s="67"/>
      <c r="V140" s="39"/>
      <c r="W140" s="39"/>
      <c r="X140" s="39"/>
      <c r="Y140" s="39"/>
      <c r="Z140" s="39"/>
      <c r="AA140" s="39"/>
      <c r="AB140" s="67"/>
      <c r="AC140" s="67"/>
      <c r="AD140" s="67"/>
      <c r="AE140" s="67"/>
    </row>
    <row r="141" spans="1:31" ht="17.25" customHeight="1">
      <c r="A141" s="65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5"/>
      <c r="M141" s="66"/>
      <c r="N141" s="67"/>
      <c r="O141" s="67"/>
      <c r="P141" s="67"/>
      <c r="Q141" s="67"/>
      <c r="R141" s="67"/>
      <c r="S141" s="67"/>
      <c r="T141" s="67"/>
      <c r="U141" s="39"/>
      <c r="V141" s="39"/>
      <c r="W141" s="39"/>
      <c r="X141" s="39"/>
      <c r="Y141" s="39"/>
      <c r="Z141" s="39"/>
      <c r="AA141" s="39"/>
      <c r="AB141" s="39"/>
      <c r="AC141" s="39"/>
      <c r="AD141" s="67"/>
      <c r="AE141" s="67"/>
    </row>
    <row r="142" spans="1:31" ht="17.25" customHeight="1">
      <c r="A142" s="65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5"/>
      <c r="M142" s="66"/>
      <c r="N142" s="67"/>
      <c r="O142" s="67"/>
      <c r="P142" s="67"/>
      <c r="Q142" s="67"/>
      <c r="R142" s="67"/>
      <c r="S142" s="67"/>
      <c r="T142" s="67"/>
      <c r="U142" s="39"/>
      <c r="V142" s="39"/>
      <c r="W142" s="39"/>
      <c r="X142" s="39"/>
      <c r="Y142" s="39"/>
      <c r="Z142" s="39"/>
      <c r="AA142" s="39"/>
      <c r="AB142" s="39"/>
      <c r="AC142" s="39"/>
      <c r="AD142" s="67"/>
      <c r="AE142" s="67"/>
    </row>
    <row r="143" spans="1:31" ht="17.25" customHeight="1">
      <c r="A143" s="6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5"/>
      <c r="M143" s="66"/>
      <c r="N143" s="67"/>
      <c r="O143" s="67"/>
      <c r="P143" s="67"/>
      <c r="Q143" s="67"/>
      <c r="R143" s="67"/>
      <c r="S143" s="67"/>
      <c r="T143" s="67"/>
      <c r="U143" s="39"/>
      <c r="V143" s="39"/>
      <c r="W143" s="39"/>
      <c r="X143" s="39"/>
      <c r="Y143" s="39"/>
      <c r="Z143" s="39"/>
      <c r="AA143" s="39"/>
      <c r="AB143" s="39"/>
      <c r="AC143" s="39"/>
      <c r="AD143" s="67"/>
      <c r="AE143" s="67"/>
    </row>
    <row r="144" spans="1:31" ht="17.25" customHeight="1">
      <c r="A144" s="65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5"/>
      <c r="M144" s="66"/>
      <c r="N144" s="67"/>
      <c r="O144" s="67"/>
      <c r="P144" s="67"/>
      <c r="Q144" s="67"/>
      <c r="R144" s="67"/>
      <c r="S144" s="67"/>
      <c r="T144" s="67"/>
      <c r="U144" s="39"/>
      <c r="V144" s="39"/>
      <c r="W144" s="39"/>
      <c r="X144" s="39"/>
      <c r="Y144" s="39"/>
      <c r="Z144" s="39"/>
      <c r="AA144" s="39"/>
      <c r="AB144" s="39"/>
      <c r="AC144" s="39"/>
      <c r="AD144" s="67"/>
      <c r="AE144" s="67"/>
    </row>
    <row r="145" spans="1:31" ht="17.25" customHeight="1">
      <c r="A145" s="65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5"/>
      <c r="M145" s="66"/>
      <c r="N145" s="67"/>
      <c r="O145" s="67"/>
      <c r="P145" s="67"/>
      <c r="Q145" s="67"/>
      <c r="R145" s="67"/>
      <c r="S145" s="67"/>
      <c r="T145" s="67"/>
      <c r="U145" s="39"/>
      <c r="V145" s="39"/>
      <c r="W145" s="39"/>
      <c r="X145" s="39"/>
      <c r="Y145" s="39"/>
      <c r="Z145" s="39"/>
      <c r="AA145" s="39"/>
      <c r="AB145" s="39"/>
      <c r="AC145" s="39"/>
      <c r="AD145" s="67"/>
      <c r="AE145" s="67"/>
    </row>
    <row r="146" spans="1:31" ht="17.25" customHeight="1">
      <c r="A146" s="65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/>
      <c r="M146" s="69"/>
      <c r="N146" s="70"/>
      <c r="O146" s="70"/>
      <c r="P146" s="70"/>
      <c r="Q146" s="70"/>
      <c r="R146" s="70"/>
      <c r="S146" s="70"/>
      <c r="T146" s="70"/>
      <c r="U146" s="17"/>
      <c r="V146" s="17"/>
      <c r="W146" s="17"/>
      <c r="X146" s="17"/>
      <c r="Y146" s="17"/>
      <c r="Z146" s="17"/>
      <c r="AA146" s="17"/>
      <c r="AB146" s="17"/>
      <c r="AC146" s="17"/>
      <c r="AD146" s="70"/>
      <c r="AE146" s="70"/>
    </row>
    <row r="147" spans="1:31" ht="17.25" customHeight="1">
      <c r="A147" s="65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5"/>
      <c r="M147" s="69"/>
      <c r="N147" s="70"/>
      <c r="O147" s="70"/>
      <c r="P147" s="70"/>
      <c r="Q147" s="70"/>
      <c r="R147" s="70"/>
      <c r="S147" s="70"/>
      <c r="T147" s="70"/>
      <c r="U147" s="17"/>
      <c r="V147" s="17"/>
      <c r="W147" s="17"/>
      <c r="X147" s="17"/>
      <c r="Y147" s="17"/>
      <c r="Z147" s="17"/>
      <c r="AA147" s="17"/>
      <c r="AB147" s="17"/>
      <c r="AC147" s="17"/>
      <c r="AD147" s="70"/>
      <c r="AE147" s="70"/>
    </row>
    <row r="148" spans="1:31" ht="17.25" customHeight="1">
      <c r="A148" s="65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5"/>
      <c r="M148" s="69"/>
      <c r="N148" s="70"/>
      <c r="O148" s="70"/>
      <c r="P148" s="70"/>
      <c r="Q148" s="70"/>
      <c r="R148" s="70"/>
      <c r="S148" s="70"/>
      <c r="T148" s="70"/>
      <c r="U148" s="17"/>
      <c r="V148" s="17"/>
      <c r="W148" s="17"/>
      <c r="X148" s="17"/>
      <c r="Y148" s="17"/>
      <c r="Z148" s="17"/>
      <c r="AA148" s="17"/>
      <c r="AB148" s="17"/>
      <c r="AC148" s="17"/>
      <c r="AD148" s="70"/>
      <c r="AE148" s="70"/>
    </row>
    <row r="149" spans="1:31" ht="17.25" customHeight="1">
      <c r="A149" s="65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5"/>
      <c r="M149" s="69"/>
      <c r="N149" s="70"/>
      <c r="O149" s="70"/>
      <c r="P149" s="70"/>
      <c r="Q149" s="70"/>
      <c r="R149" s="70"/>
      <c r="S149" s="70"/>
      <c r="T149" s="70"/>
      <c r="U149" s="17"/>
      <c r="V149" s="17"/>
      <c r="W149" s="17"/>
      <c r="X149" s="17"/>
      <c r="Y149" s="17"/>
      <c r="Z149" s="17"/>
      <c r="AA149" s="17"/>
      <c r="AB149" s="17"/>
      <c r="AC149" s="17"/>
      <c r="AD149" s="70"/>
      <c r="AE149" s="70"/>
    </row>
    <row r="150" spans="1:31" ht="17.25" customHeight="1">
      <c r="A150" s="65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5"/>
      <c r="M150" s="69"/>
      <c r="N150" s="70"/>
      <c r="O150" s="70"/>
      <c r="P150" s="70"/>
      <c r="Q150" s="70"/>
      <c r="R150" s="70"/>
      <c r="S150" s="70"/>
      <c r="T150" s="70"/>
      <c r="U150" s="17"/>
      <c r="V150" s="17"/>
      <c r="W150" s="17"/>
      <c r="X150" s="17"/>
      <c r="Y150" s="17"/>
      <c r="Z150" s="17"/>
      <c r="AA150" s="17"/>
      <c r="AB150" s="17"/>
      <c r="AC150" s="17"/>
      <c r="AD150" s="70"/>
      <c r="AE150" s="70"/>
    </row>
    <row r="151" spans="1:31" ht="17.25" customHeight="1">
      <c r="A151" s="65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5"/>
      <c r="M151" s="69"/>
      <c r="N151" s="70"/>
      <c r="O151" s="70"/>
      <c r="P151" s="70"/>
      <c r="Q151" s="70"/>
      <c r="R151" s="70"/>
      <c r="S151" s="70"/>
      <c r="T151" s="70"/>
      <c r="U151" s="17"/>
      <c r="V151" s="17"/>
      <c r="W151" s="17"/>
      <c r="X151" s="17"/>
      <c r="Y151" s="17"/>
      <c r="Z151" s="17"/>
      <c r="AA151" s="17"/>
      <c r="AB151" s="17"/>
      <c r="AC151" s="17"/>
      <c r="AD151" s="70"/>
      <c r="AE151" s="70"/>
    </row>
    <row r="152" spans="1:31" ht="17.25" customHeight="1">
      <c r="A152" s="65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5"/>
      <c r="M152" s="69"/>
      <c r="N152" s="70"/>
      <c r="O152" s="70"/>
      <c r="P152" s="70"/>
      <c r="Q152" s="70"/>
      <c r="R152" s="70"/>
      <c r="S152" s="70"/>
      <c r="T152" s="70"/>
      <c r="U152" s="17"/>
      <c r="V152" s="17"/>
      <c r="W152" s="17"/>
      <c r="X152" s="17"/>
      <c r="Y152" s="17"/>
      <c r="Z152" s="17"/>
      <c r="AA152" s="17"/>
      <c r="AB152" s="17"/>
      <c r="AC152" s="17"/>
      <c r="AD152" s="70"/>
      <c r="AE152" s="70"/>
    </row>
    <row r="153" spans="1:31" ht="17.25" customHeight="1">
      <c r="A153" s="65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5"/>
      <c r="M153" s="69"/>
      <c r="N153" s="70"/>
      <c r="O153" s="70"/>
      <c r="P153" s="70"/>
      <c r="Q153" s="70"/>
      <c r="R153" s="70"/>
      <c r="S153" s="70"/>
      <c r="T153" s="70"/>
      <c r="U153" s="17"/>
      <c r="V153" s="17"/>
      <c r="W153" s="17"/>
      <c r="X153" s="17"/>
      <c r="Y153" s="17"/>
      <c r="Z153" s="17"/>
      <c r="AA153" s="17"/>
      <c r="AB153" s="17"/>
      <c r="AC153" s="17"/>
      <c r="AD153" s="70"/>
      <c r="AE153" s="70"/>
    </row>
    <row r="154" spans="1:31" ht="17.25" customHeight="1">
      <c r="A154" s="65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5"/>
      <c r="M154" s="69"/>
      <c r="N154" s="70"/>
      <c r="O154" s="70"/>
      <c r="P154" s="70"/>
      <c r="Q154" s="70"/>
      <c r="R154" s="70"/>
      <c r="S154" s="70"/>
      <c r="T154" s="70"/>
      <c r="U154" s="17"/>
      <c r="V154" s="17"/>
      <c r="W154" s="17"/>
      <c r="X154" s="17"/>
      <c r="Y154" s="17"/>
      <c r="Z154" s="17"/>
      <c r="AA154" s="17"/>
      <c r="AB154" s="17"/>
      <c r="AC154" s="17"/>
      <c r="AD154" s="70"/>
      <c r="AE154" s="70"/>
    </row>
    <row r="155" spans="1:31" ht="17.25" customHeight="1">
      <c r="A155" s="65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5"/>
      <c r="M155" s="69"/>
      <c r="N155" s="70"/>
      <c r="O155" s="70"/>
      <c r="P155" s="70"/>
      <c r="Q155" s="70"/>
      <c r="R155" s="70"/>
      <c r="S155" s="70"/>
      <c r="T155" s="70"/>
      <c r="U155" s="17"/>
      <c r="V155" s="17"/>
      <c r="W155" s="17"/>
      <c r="X155" s="17"/>
      <c r="Y155" s="17"/>
      <c r="Z155" s="17"/>
      <c r="AA155" s="17"/>
      <c r="AB155" s="17"/>
      <c r="AC155" s="17"/>
      <c r="AD155" s="70"/>
      <c r="AE155" s="70"/>
    </row>
    <row r="156" spans="1:31" ht="17.25" customHeight="1">
      <c r="A156" s="65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5"/>
      <c r="M156" s="69"/>
      <c r="N156" s="70"/>
      <c r="O156" s="70"/>
      <c r="P156" s="70"/>
      <c r="Q156" s="70"/>
      <c r="R156" s="70"/>
      <c r="S156" s="70"/>
      <c r="T156" s="70"/>
      <c r="U156" s="17"/>
      <c r="V156" s="17"/>
      <c r="W156" s="17"/>
      <c r="X156" s="17"/>
      <c r="Y156" s="17"/>
      <c r="Z156" s="17"/>
      <c r="AA156" s="17"/>
      <c r="AB156" s="17"/>
      <c r="AC156" s="17"/>
      <c r="AD156" s="70"/>
      <c r="AE156" s="70"/>
    </row>
    <row r="157" spans="1:31" ht="17.25" customHeight="1">
      <c r="A157" s="65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5"/>
      <c r="M157" s="69"/>
      <c r="N157" s="70"/>
      <c r="O157" s="70"/>
      <c r="P157" s="70"/>
      <c r="Q157" s="70"/>
      <c r="R157" s="70"/>
      <c r="S157" s="70"/>
      <c r="T157" s="70"/>
      <c r="U157" s="17"/>
      <c r="V157" s="17"/>
      <c r="W157" s="17"/>
      <c r="X157" s="17"/>
      <c r="Y157" s="17"/>
      <c r="Z157" s="17"/>
      <c r="AA157" s="17"/>
      <c r="AB157" s="17"/>
      <c r="AC157" s="17"/>
      <c r="AD157" s="70"/>
      <c r="AE157" s="70"/>
    </row>
    <row r="158" spans="1:31" ht="17.2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5"/>
      <c r="M158" s="69"/>
      <c r="N158" s="70"/>
      <c r="O158" s="70"/>
      <c r="P158" s="70"/>
      <c r="Q158" s="70"/>
      <c r="R158" s="70"/>
      <c r="S158" s="70"/>
      <c r="T158" s="70"/>
      <c r="U158" s="17"/>
      <c r="V158" s="17"/>
      <c r="W158" s="17"/>
      <c r="X158" s="17"/>
      <c r="Y158" s="17"/>
      <c r="Z158" s="17"/>
      <c r="AA158" s="17"/>
      <c r="AB158" s="17"/>
      <c r="AC158" s="17"/>
      <c r="AD158" s="70"/>
      <c r="AE158" s="70"/>
    </row>
    <row r="159" spans="1:31" ht="17.25" customHeight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5"/>
      <c r="M159" s="69"/>
      <c r="N159" s="70"/>
      <c r="O159" s="70"/>
      <c r="P159" s="70"/>
      <c r="Q159" s="70"/>
      <c r="R159" s="70"/>
      <c r="S159" s="70"/>
      <c r="T159" s="70"/>
      <c r="U159" s="17"/>
      <c r="V159" s="17"/>
      <c r="W159" s="17"/>
      <c r="X159" s="17"/>
      <c r="Y159" s="17"/>
      <c r="Z159" s="17"/>
      <c r="AA159" s="17"/>
      <c r="AB159" s="17"/>
      <c r="AC159" s="17"/>
      <c r="AD159" s="70"/>
      <c r="AE159" s="70"/>
    </row>
    <row r="160" spans="1:31" ht="17.25" customHeight="1">
      <c r="A160" s="65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5"/>
      <c r="M160" s="69"/>
      <c r="N160" s="70"/>
      <c r="O160" s="70"/>
      <c r="P160" s="70"/>
      <c r="Q160" s="70"/>
      <c r="R160" s="70"/>
      <c r="S160" s="70"/>
      <c r="T160" s="70"/>
      <c r="U160" s="17"/>
      <c r="V160" s="17"/>
      <c r="W160" s="17"/>
      <c r="X160" s="17"/>
      <c r="Y160" s="17"/>
      <c r="Z160" s="17"/>
      <c r="AA160" s="17"/>
      <c r="AB160" s="17"/>
      <c r="AC160" s="17"/>
      <c r="AD160" s="70"/>
      <c r="AE160" s="70"/>
    </row>
    <row r="161" spans="1:31" ht="17.25" customHeight="1">
      <c r="A161" s="65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5"/>
      <c r="M161" s="69"/>
      <c r="N161" s="70"/>
      <c r="O161" s="70"/>
      <c r="P161" s="70"/>
      <c r="Q161" s="70"/>
      <c r="R161" s="70"/>
      <c r="S161" s="70"/>
      <c r="T161" s="70"/>
      <c r="U161" s="17"/>
      <c r="V161" s="17"/>
      <c r="W161" s="17"/>
      <c r="X161" s="17"/>
      <c r="Y161" s="17"/>
      <c r="Z161" s="17"/>
      <c r="AA161" s="17"/>
      <c r="AB161" s="17"/>
      <c r="AC161" s="17"/>
      <c r="AD161" s="70"/>
      <c r="AE161" s="70"/>
    </row>
    <row r="162" spans="1:31" ht="17.25" customHeight="1">
      <c r="A162" s="65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5"/>
      <c r="M162" s="69"/>
      <c r="N162" s="70"/>
      <c r="O162" s="70"/>
      <c r="P162" s="70"/>
      <c r="Q162" s="70"/>
      <c r="R162" s="70"/>
      <c r="S162" s="70"/>
      <c r="T162" s="70"/>
      <c r="U162" s="17"/>
      <c r="V162" s="17"/>
      <c r="W162" s="17"/>
      <c r="X162" s="17"/>
      <c r="Y162" s="17"/>
      <c r="Z162" s="17"/>
      <c r="AA162" s="17"/>
      <c r="AB162" s="17"/>
      <c r="AC162" s="17"/>
      <c r="AD162" s="70"/>
      <c r="AE162" s="70"/>
    </row>
    <row r="163" spans="1:31" ht="17.25" customHeight="1">
      <c r="A163" s="65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5"/>
      <c r="M163" s="69"/>
      <c r="N163" s="70"/>
      <c r="O163" s="70"/>
      <c r="P163" s="70"/>
      <c r="Q163" s="70"/>
      <c r="R163" s="70"/>
      <c r="S163" s="70"/>
      <c r="T163" s="70"/>
      <c r="U163" s="17"/>
      <c r="V163" s="17"/>
      <c r="W163" s="17"/>
      <c r="X163" s="17"/>
      <c r="Y163" s="17"/>
      <c r="Z163" s="17"/>
      <c r="AA163" s="17"/>
      <c r="AB163" s="17"/>
      <c r="AC163" s="17"/>
      <c r="AD163" s="70"/>
      <c r="AE163" s="70"/>
    </row>
    <row r="164" spans="1:31" ht="17.25" customHeight="1">
      <c r="A164" s="65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5"/>
      <c r="M164" s="69"/>
      <c r="N164" s="70"/>
      <c r="O164" s="70"/>
      <c r="P164" s="70"/>
      <c r="Q164" s="70"/>
      <c r="R164" s="70"/>
      <c r="S164" s="70"/>
      <c r="T164" s="70"/>
      <c r="U164" s="17"/>
      <c r="V164" s="17"/>
      <c r="W164" s="17"/>
      <c r="X164" s="17"/>
      <c r="Y164" s="17"/>
      <c r="Z164" s="17"/>
      <c r="AA164" s="17"/>
      <c r="AB164" s="17"/>
      <c r="AC164" s="17"/>
      <c r="AD164" s="70"/>
      <c r="AE164" s="70"/>
    </row>
    <row r="165" spans="1:31" ht="17.25" customHeight="1">
      <c r="A165" s="65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5"/>
      <c r="M165" s="69"/>
      <c r="N165" s="70"/>
      <c r="O165" s="70"/>
      <c r="P165" s="70"/>
      <c r="Q165" s="70"/>
      <c r="R165" s="70"/>
      <c r="S165" s="70"/>
      <c r="T165" s="70"/>
      <c r="U165" s="17"/>
      <c r="V165" s="17"/>
      <c r="W165" s="17"/>
      <c r="X165" s="17"/>
      <c r="Y165" s="17"/>
      <c r="Z165" s="17"/>
      <c r="AA165" s="17"/>
      <c r="AB165" s="17"/>
      <c r="AC165" s="17"/>
      <c r="AD165" s="70"/>
      <c r="AE165" s="70"/>
    </row>
    <row r="166" spans="1:31" ht="17.25" customHeight="1">
      <c r="A166" s="65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5"/>
      <c r="M166" s="69"/>
      <c r="N166" s="70"/>
      <c r="O166" s="70"/>
      <c r="P166" s="70"/>
      <c r="Q166" s="70"/>
      <c r="R166" s="70"/>
      <c r="S166" s="70"/>
      <c r="T166" s="70"/>
      <c r="U166" s="17"/>
      <c r="V166" s="17"/>
      <c r="W166" s="17"/>
      <c r="X166" s="17"/>
      <c r="Y166" s="17"/>
      <c r="Z166" s="17"/>
      <c r="AA166" s="17"/>
      <c r="AB166" s="17"/>
      <c r="AC166" s="17"/>
      <c r="AD166" s="70"/>
      <c r="AE166" s="70"/>
    </row>
    <row r="167" spans="1:31" ht="17.25" customHeight="1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3"/>
      <c r="N167" s="74"/>
      <c r="O167" s="74"/>
      <c r="P167" s="74"/>
      <c r="Q167" s="74"/>
      <c r="R167" s="74"/>
      <c r="S167" s="74"/>
      <c r="T167" s="74"/>
      <c r="U167" s="75"/>
      <c r="V167" s="75"/>
      <c r="W167" s="75"/>
      <c r="X167" s="75"/>
      <c r="Y167" s="75"/>
      <c r="Z167" s="75"/>
      <c r="AA167" s="75"/>
      <c r="AB167" s="75"/>
      <c r="AC167" s="75"/>
      <c r="AD167" s="74"/>
      <c r="AE167" s="74"/>
    </row>
    <row r="168" spans="1:31" ht="17.25" customHeight="1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3"/>
      <c r="N168" s="74"/>
      <c r="O168" s="74"/>
      <c r="P168" s="74"/>
      <c r="Q168" s="74"/>
      <c r="R168" s="74"/>
      <c r="S168" s="74"/>
      <c r="T168" s="74"/>
      <c r="U168" s="75"/>
      <c r="V168" s="75"/>
      <c r="W168" s="75"/>
      <c r="X168" s="75"/>
      <c r="Y168" s="75"/>
      <c r="Z168" s="75"/>
      <c r="AA168" s="75"/>
      <c r="AB168" s="75"/>
      <c r="AC168" s="75"/>
      <c r="AD168" s="74"/>
      <c r="AE168" s="74"/>
    </row>
    <row r="169" spans="1:31" ht="17.25" customHeight="1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3"/>
      <c r="N169" s="74"/>
      <c r="O169" s="74"/>
      <c r="P169" s="74"/>
      <c r="Q169" s="74"/>
      <c r="R169" s="74"/>
      <c r="S169" s="74"/>
      <c r="T169" s="74"/>
      <c r="U169" s="75"/>
      <c r="V169" s="75"/>
      <c r="W169" s="75"/>
      <c r="X169" s="75"/>
      <c r="Y169" s="75"/>
      <c r="Z169" s="75"/>
      <c r="AA169" s="75"/>
      <c r="AB169" s="75"/>
      <c r="AC169" s="75"/>
      <c r="AD169" s="74"/>
      <c r="AE169" s="74"/>
    </row>
    <row r="170" spans="1:31" ht="17.25" customHeight="1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3"/>
      <c r="N170" s="74"/>
      <c r="O170" s="74"/>
      <c r="P170" s="74"/>
      <c r="Q170" s="74"/>
      <c r="R170" s="74"/>
      <c r="S170" s="74"/>
      <c r="T170" s="74"/>
      <c r="U170" s="75"/>
      <c r="V170" s="75"/>
      <c r="W170" s="75"/>
      <c r="X170" s="75"/>
      <c r="Y170" s="75"/>
      <c r="Z170" s="75"/>
      <c r="AA170" s="75"/>
      <c r="AB170" s="75"/>
      <c r="AC170" s="75"/>
      <c r="AD170" s="74"/>
      <c r="AE170" s="74"/>
    </row>
    <row r="171" spans="1:31" ht="17.25" customHeight="1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3"/>
      <c r="N171" s="74"/>
      <c r="O171" s="74"/>
      <c r="P171" s="74"/>
      <c r="Q171" s="74"/>
      <c r="R171" s="74"/>
      <c r="S171" s="74"/>
      <c r="T171" s="74"/>
      <c r="U171" s="75"/>
      <c r="V171" s="75"/>
      <c r="W171" s="75"/>
      <c r="X171" s="75"/>
      <c r="Y171" s="75"/>
      <c r="Z171" s="75"/>
      <c r="AA171" s="75"/>
      <c r="AB171" s="75"/>
      <c r="AC171" s="75"/>
      <c r="AD171" s="74"/>
      <c r="AE171" s="74"/>
    </row>
    <row r="172" spans="1:31" ht="17.25" customHeight="1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3"/>
      <c r="N172" s="74"/>
      <c r="O172" s="74"/>
      <c r="P172" s="74"/>
      <c r="Q172" s="74"/>
      <c r="R172" s="74"/>
      <c r="S172" s="74"/>
      <c r="T172" s="74"/>
      <c r="U172" s="75"/>
      <c r="V172" s="75"/>
      <c r="W172" s="75"/>
      <c r="X172" s="75"/>
      <c r="Y172" s="75"/>
      <c r="Z172" s="75"/>
      <c r="AA172" s="75"/>
      <c r="AB172" s="75"/>
      <c r="AC172" s="75"/>
      <c r="AD172" s="74"/>
      <c r="AE172" s="74"/>
    </row>
    <row r="173" spans="1:31" ht="17.25" customHeight="1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3"/>
      <c r="N173" s="74"/>
      <c r="O173" s="74"/>
      <c r="P173" s="74"/>
      <c r="Q173" s="74"/>
      <c r="R173" s="74"/>
      <c r="S173" s="74"/>
      <c r="T173" s="74"/>
      <c r="U173" s="75"/>
      <c r="V173" s="75"/>
      <c r="W173" s="75"/>
      <c r="X173" s="75"/>
      <c r="Y173" s="75"/>
      <c r="Z173" s="75"/>
      <c r="AA173" s="75"/>
      <c r="AB173" s="75"/>
      <c r="AC173" s="75"/>
      <c r="AD173" s="74"/>
      <c r="AE173" s="74"/>
    </row>
    <row r="174" spans="1:31" ht="17.25" customHeight="1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3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</row>
    <row r="175" spans="1:31" ht="17.25" customHeight="1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3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</row>
    <row r="176" spans="1:31" ht="17.25" customHeight="1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3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</row>
    <row r="177" spans="1:31" ht="17.25" customHeight="1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3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</row>
    <row r="178" spans="1:31" ht="17.25" customHeight="1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3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</row>
    <row r="179" spans="1:31" ht="17.25" customHeight="1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3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</row>
    <row r="180" spans="1:31" ht="17.25" customHeight="1">
      <c r="A180" s="71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3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</row>
    <row r="181" spans="1:31" ht="17.25" customHeight="1">
      <c r="A181" s="71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3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</row>
    <row r="182" spans="1:31" ht="17.2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3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</row>
    <row r="183" spans="1:31" ht="17.2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3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</row>
    <row r="184" spans="1:31" ht="17.2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3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</row>
    <row r="185" spans="1:31" ht="17.2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3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</row>
    <row r="186" spans="1:31" ht="17.2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3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</row>
    <row r="187" spans="1:31" ht="17.2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3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</row>
    <row r="188" spans="1:31" ht="17.2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3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</row>
    <row r="189" spans="1:31" ht="17.2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3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</row>
    <row r="190" spans="1:31" ht="17.2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3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</row>
    <row r="191" spans="1:31" ht="17.2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3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</row>
    <row r="192" spans="1:31" ht="17.2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3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</row>
    <row r="193" spans="1:31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3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</row>
    <row r="194" spans="1:31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3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</row>
    <row r="195" spans="1:31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3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</row>
    <row r="196" spans="1:31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3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</row>
    <row r="197" spans="1:31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3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</row>
    <row r="198" spans="1:31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3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</row>
    <row r="199" spans="1:31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3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</row>
    <row r="200" spans="1:31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3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</row>
    <row r="201" spans="1:31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3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</row>
    <row r="202" spans="1:31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3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</row>
    <row r="203" spans="1:31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3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</row>
    <row r="204" spans="1:31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3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</row>
    <row r="205" spans="1:31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3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</row>
    <row r="206" spans="1:31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3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</row>
    <row r="207" spans="1:31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3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</row>
    <row r="208" spans="1:31" ht="1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1"/>
      <c r="M208" s="73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</row>
    <row r="209" spans="1:31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1"/>
      <c r="M209" s="73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</row>
    <row r="210" spans="12:13" ht="15">
      <c r="L210" s="76"/>
      <c r="M210" s="77"/>
    </row>
    <row r="211" spans="12:13" ht="15">
      <c r="L211" s="76"/>
      <c r="M211" s="77"/>
    </row>
    <row r="212" spans="12:13" ht="15">
      <c r="L212" s="76"/>
      <c r="M212" s="77"/>
    </row>
    <row r="213" spans="12:13" ht="15">
      <c r="L213" s="76"/>
      <c r="M213" s="77"/>
    </row>
    <row r="214" spans="12:13" ht="15">
      <c r="L214" s="76"/>
      <c r="M214" s="77"/>
    </row>
    <row r="215" ht="15">
      <c r="M215" s="77"/>
    </row>
    <row r="216" ht="15">
      <c r="M216" s="77"/>
    </row>
    <row r="217" ht="15">
      <c r="M217" s="77"/>
    </row>
    <row r="218" ht="15">
      <c r="M218" s="77"/>
    </row>
    <row r="219" ht="15">
      <c r="M219" s="77"/>
    </row>
    <row r="220" ht="15">
      <c r="M220" s="77"/>
    </row>
    <row r="221" ht="15">
      <c r="M221" s="77"/>
    </row>
    <row r="222" ht="15">
      <c r="M222" s="77"/>
    </row>
    <row r="223" ht="15">
      <c r="M223" s="77"/>
    </row>
    <row r="224" ht="15">
      <c r="M224" s="77"/>
    </row>
    <row r="225" ht="15">
      <c r="M225" s="77"/>
    </row>
    <row r="226" ht="15">
      <c r="M226" s="77"/>
    </row>
    <row r="227" ht="15">
      <c r="M227" s="77"/>
    </row>
    <row r="228" ht="15">
      <c r="M228" s="77"/>
    </row>
    <row r="229" ht="15">
      <c r="M229" s="77"/>
    </row>
    <row r="230" ht="15">
      <c r="M230" s="77"/>
    </row>
    <row r="231" ht="15">
      <c r="M231" s="77"/>
    </row>
    <row r="232" ht="15">
      <c r="M232" s="77"/>
    </row>
    <row r="233" ht="15">
      <c r="M233" s="77"/>
    </row>
    <row r="234" ht="15">
      <c r="M234" s="77"/>
    </row>
    <row r="235" ht="15">
      <c r="M235" s="77"/>
    </row>
    <row r="236" ht="15">
      <c r="M236" s="77"/>
    </row>
    <row r="237" ht="15">
      <c r="M237" s="77"/>
    </row>
    <row r="238" ht="15">
      <c r="M238" s="77"/>
    </row>
    <row r="239" ht="15">
      <c r="M239" s="77"/>
    </row>
    <row r="240" ht="15">
      <c r="M240" s="77"/>
    </row>
    <row r="241" ht="15">
      <c r="M241" s="77"/>
    </row>
    <row r="242" ht="15">
      <c r="M242" s="77"/>
    </row>
  </sheetData>
  <sheetProtection/>
  <mergeCells count="18">
    <mergeCell ref="B4:D4"/>
    <mergeCell ref="B5:D5"/>
    <mergeCell ref="M2:S2"/>
    <mergeCell ref="T2:T3"/>
    <mergeCell ref="U2:U3"/>
    <mergeCell ref="L2:L3"/>
    <mergeCell ref="AC2:AC3"/>
    <mergeCell ref="AD2:AD3"/>
    <mergeCell ref="AE2:AE3"/>
    <mergeCell ref="V2:Z2"/>
    <mergeCell ref="AA2:AA3"/>
    <mergeCell ref="AB2:AB3"/>
    <mergeCell ref="A1:L1"/>
    <mergeCell ref="A2:A3"/>
    <mergeCell ref="B2:D3"/>
    <mergeCell ref="E2:E3"/>
    <mergeCell ref="I2:I3"/>
    <mergeCell ref="K2:K3"/>
  </mergeCells>
  <printOptions horizontalCentered="1"/>
  <pageMargins left="0.3937007874015748" right="0.3937007874015748" top="0.7874015748031497" bottom="0.35433070866141736" header="0.31496062992125984" footer="0.2362204724409449"/>
  <pageSetup fitToHeight="0" fitToWidth="1" horizontalDpi="120" verticalDpi="12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2013-05-28T12:44:05Z</cp:lastPrinted>
  <dcterms:created xsi:type="dcterms:W3CDTF">1996-10-08T23:32:33Z</dcterms:created>
  <dcterms:modified xsi:type="dcterms:W3CDTF">2013-08-22T04:36:23Z</dcterms:modified>
  <cp:category/>
  <cp:version/>
  <cp:contentType/>
  <cp:contentStatus/>
</cp:coreProperties>
</file>